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Objekt1 - SO 01 Přípojka ..." sheetId="2" r:id="rId2"/>
    <sheet name="Objekt2 - SO 02 Stavební ..." sheetId="3" r:id="rId3"/>
    <sheet name="Objekt3 - SO 02 Technika ..." sheetId="4" r:id="rId4"/>
    <sheet name="Objekt4 - VRN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'Objekt1 - SO 01 Přípojka ...'!$C$120:$K$160</definedName>
    <definedName name="_xlnm.Print_Area" localSheetId="1">'Objekt1 - SO 01 Přípojka ...'!$C$4:$J$76,'Objekt1 - SO 01 Přípojka ...'!$C$82:$J$102,'Objekt1 - SO 01 Přípojka ...'!$C$108:$K$160</definedName>
    <definedName name="_xlnm.Print_Titles" localSheetId="1">'Objekt1 - SO 01 Přípojka ...'!$120:$120</definedName>
    <definedName name="_xlnm._FilterDatabase" localSheetId="2" hidden="1">'Objekt2 - SO 02 Stavební ...'!$C$133:$K$385</definedName>
    <definedName name="_xlnm.Print_Area" localSheetId="2">'Objekt2 - SO 02 Stavební ...'!$C$4:$J$76,'Objekt2 - SO 02 Stavební ...'!$C$82:$J$115,'Objekt2 - SO 02 Stavební ...'!$C$121:$K$385</definedName>
    <definedName name="_xlnm.Print_Titles" localSheetId="2">'Objekt2 - SO 02 Stavební ...'!$133:$133</definedName>
    <definedName name="_xlnm._FilterDatabase" localSheetId="3" hidden="1">'Objekt3 - SO 02 Technika ...'!$C$123:$K$242</definedName>
    <definedName name="_xlnm.Print_Area" localSheetId="3">'Objekt3 - SO 02 Technika ...'!$C$4:$J$76,'Objekt3 - SO 02 Technika ...'!$C$82:$J$105,'Objekt3 - SO 02 Technika ...'!$C$111:$K$242</definedName>
    <definedName name="_xlnm.Print_Titles" localSheetId="3">'Objekt3 - SO 02 Technika ...'!$123:$123</definedName>
    <definedName name="_xlnm._FilterDatabase" localSheetId="4" hidden="1">'Objekt4 - VRN'!$C$119:$K$138</definedName>
    <definedName name="_xlnm.Print_Area" localSheetId="4">'Objekt4 - VRN'!$C$4:$J$76,'Objekt4 - VRN'!$C$82:$J$101,'Objekt4 - VRN'!$C$107:$K$138</definedName>
    <definedName name="_xlnm.Print_Titles" localSheetId="4">'Objekt4 - VRN'!$119:$119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37"/>
  <c r="BH137"/>
  <c r="BG137"/>
  <c r="BF137"/>
  <c r="T137"/>
  <c r="T136"/>
  <c r="R137"/>
  <c r="R136"/>
  <c r="P137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91"/>
  <c r="J14"/>
  <c r="J12"/>
  <c r="J89"/>
  <c r="E7"/>
  <c r="E110"/>
  <c i="4" r="J125"/>
  <c r="J37"/>
  <c r="J36"/>
  <c i="1" r="AY97"/>
  <c i="4" r="J35"/>
  <c i="1" r="AX97"/>
  <c i="4" r="BI241"/>
  <c r="BH241"/>
  <c r="BG241"/>
  <c r="BF241"/>
  <c r="T241"/>
  <c r="T240"/>
  <c r="R241"/>
  <c r="R240"/>
  <c r="P241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97"/>
  <c r="F118"/>
  <c r="E116"/>
  <c r="F89"/>
  <c r="E87"/>
  <c r="J24"/>
  <c r="E24"/>
  <c r="J121"/>
  <c r="J23"/>
  <c r="J21"/>
  <c r="E21"/>
  <c r="J91"/>
  <c r="J20"/>
  <c r="J18"/>
  <c r="E18"/>
  <c r="F121"/>
  <c r="J17"/>
  <c r="J15"/>
  <c r="E15"/>
  <c r="F91"/>
  <c r="J14"/>
  <c r="J12"/>
  <c r="J118"/>
  <c r="E7"/>
  <c r="E114"/>
  <c i="3" r="T251"/>
  <c r="J37"/>
  <c r="J36"/>
  <c i="1" r="AY96"/>
  <c i="3" r="J35"/>
  <c i="1" r="AX96"/>
  <c i="3"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T274"/>
  <c r="R275"/>
  <c r="R274"/>
  <c r="P275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48"/>
  <c r="BH248"/>
  <c r="BG248"/>
  <c r="BF248"/>
  <c r="T248"/>
  <c r="T247"/>
  <c r="R248"/>
  <c r="R247"/>
  <c r="P248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T136"/>
  <c r="R137"/>
  <c r="R136"/>
  <c r="P137"/>
  <c r="P136"/>
  <c r="F128"/>
  <c r="E126"/>
  <c r="F89"/>
  <c r="E87"/>
  <c r="J24"/>
  <c r="E24"/>
  <c r="J131"/>
  <c r="J23"/>
  <c r="J21"/>
  <c r="E21"/>
  <c r="J130"/>
  <c r="J20"/>
  <c r="J18"/>
  <c r="E18"/>
  <c r="F131"/>
  <c r="J17"/>
  <c r="J15"/>
  <c r="E15"/>
  <c r="F91"/>
  <c r="J14"/>
  <c r="J12"/>
  <c r="J89"/>
  <c r="E7"/>
  <c r="E124"/>
  <c i="1" r="AY95"/>
  <c i="2" r="J37"/>
  <c r="J36"/>
  <c r="J35"/>
  <c i="1" r="AX95"/>
  <c i="2"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T152"/>
  <c r="R153"/>
  <c r="R152"/>
  <c r="P153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91"/>
  <c r="J14"/>
  <c r="J12"/>
  <c r="J115"/>
  <c r="E7"/>
  <c r="E111"/>
  <c i="1" r="L90"/>
  <c r="AM90"/>
  <c r="AM89"/>
  <c r="L89"/>
  <c r="AM87"/>
  <c r="L87"/>
  <c r="L85"/>
  <c r="L84"/>
  <c i="4" r="J183"/>
  <c r="BK166"/>
  <c r="BK241"/>
  <c r="J210"/>
  <c r="BK198"/>
  <c r="BK164"/>
  <c r="J234"/>
  <c r="J226"/>
  <c r="BK204"/>
  <c r="BK194"/>
  <c r="BK176"/>
  <c r="BK238"/>
  <c r="J232"/>
  <c r="J208"/>
  <c r="J194"/>
  <c r="BK181"/>
  <c r="J153"/>
  <c r="J132"/>
  <c r="J164"/>
  <c r="J172"/>
  <c i="5" r="BK127"/>
  <c r="J123"/>
  <c i="2" r="J153"/>
  <c r="BK150"/>
  <c r="J128"/>
  <c r="J144"/>
  <c r="J146"/>
  <c i="3" r="J187"/>
  <c r="BK268"/>
  <c r="J210"/>
  <c r="BK367"/>
  <c r="BK294"/>
  <c r="J171"/>
  <c r="BK290"/>
  <c r="J177"/>
  <c r="J248"/>
  <c r="J218"/>
  <c r="J372"/>
  <c r="BK380"/>
  <c i="2" r="BK142"/>
  <c r="J159"/>
  <c r="BK134"/>
  <c r="J157"/>
  <c r="J124"/>
  <c i="3" r="J308"/>
  <c r="J237"/>
  <c r="J204"/>
  <c r="BK152"/>
  <c i="4" r="BK216"/>
  <c r="J204"/>
  <c r="BK157"/>
  <c r="BK232"/>
  <c r="BK228"/>
  <c r="J216"/>
  <c r="BK202"/>
  <c r="BK190"/>
  <c r="J178"/>
  <c r="J241"/>
  <c r="J220"/>
  <c r="J200"/>
  <c r="J188"/>
  <c r="J170"/>
  <c r="J136"/>
  <c r="BK132"/>
  <c i="2" r="BK128"/>
  <c r="J138"/>
  <c r="BK148"/>
  <c r="J134"/>
  <c i="3" r="J278"/>
  <c r="BK319"/>
  <c r="BK282"/>
  <c r="J235"/>
  <c r="BK360"/>
  <c r="J310"/>
  <c r="J224"/>
  <c r="BK160"/>
  <c r="J352"/>
  <c r="J259"/>
  <c r="J154"/>
  <c r="BK191"/>
  <c r="J200"/>
  <c r="J344"/>
  <c r="J348"/>
  <c r="BK376"/>
  <c r="J304"/>
  <c r="BK158"/>
  <c r="J315"/>
  <c r="J256"/>
  <c r="BK372"/>
  <c r="BK204"/>
  <c r="BK266"/>
  <c r="J202"/>
  <c r="J312"/>
  <c r="J243"/>
  <c i="4" r="BK214"/>
  <c r="J174"/>
  <c r="BK145"/>
  <c r="BK159"/>
  <c r="BK172"/>
  <c r="BK143"/>
  <c i="5" r="BK125"/>
  <c r="BK132"/>
  <c i="2" r="J136"/>
  <c r="BK153"/>
  <c r="F37"/>
  <c i="3" r="J208"/>
  <c r="BK156"/>
  <c r="BK344"/>
  <c r="J263"/>
  <c r="BK179"/>
  <c r="BK342"/>
  <c r="BK323"/>
  <c r="J245"/>
  <c r="J143"/>
  <c r="J384"/>
  <c r="J216"/>
  <c r="BK177"/>
  <c r="J350"/>
  <c r="BK230"/>
  <c r="J300"/>
  <c r="J376"/>
  <c r="J323"/>
  <c r="BK382"/>
  <c r="J206"/>
  <c r="J363"/>
  <c r="BK216"/>
  <c r="J335"/>
  <c r="BK308"/>
  <c i="4" r="BK226"/>
  <c r="BK149"/>
  <c r="BK147"/>
  <c r="J141"/>
  <c r="J151"/>
  <c r="J149"/>
  <c i="5" r="J137"/>
  <c r="BK137"/>
  <c i="2" r="J150"/>
  <c r="F35"/>
  <c i="3" r="J233"/>
  <c r="BK369"/>
  <c r="BK288"/>
  <c r="J214"/>
  <c r="J163"/>
  <c r="BK175"/>
  <c r="J286"/>
  <c r="BK254"/>
  <c r="J282"/>
  <c r="J230"/>
  <c r="BK189"/>
  <c r="J173"/>
  <c r="J327"/>
  <c r="J325"/>
  <c r="BK354"/>
  <c i="2" r="BK159"/>
  <c r="BK140"/>
  <c r="F36"/>
  <c i="3" r="BK200"/>
  <c r="J356"/>
  <c r="BK278"/>
  <c r="BK167"/>
  <c r="BK325"/>
  <c r="BK243"/>
  <c r="BK137"/>
  <c r="J369"/>
  <c r="J191"/>
  <c r="BK154"/>
  <c r="BK384"/>
  <c r="BK298"/>
  <c r="BK165"/>
  <c r="J294"/>
  <c r="J252"/>
  <c r="BK340"/>
  <c r="BK147"/>
  <c r="BK235"/>
  <c r="BK333"/>
  <c r="BK226"/>
  <c i="4" r="J202"/>
  <c i="2" r="J132"/>
  <c i="1" r="AS94"/>
  <c i="2" r="BK132"/>
  <c i="3" r="J226"/>
  <c r="BK284"/>
  <c r="J228"/>
  <c r="BK350"/>
  <c r="J321"/>
  <c r="J183"/>
  <c r="J354"/>
  <c r="J185"/>
  <c r="BK233"/>
  <c r="BK222"/>
  <c r="J179"/>
  <c r="BK241"/>
  <c r="BK312"/>
  <c r="BK378"/>
  <c r="J317"/>
  <c r="J254"/>
  <c r="BK365"/>
  <c r="J165"/>
  <c r="BK237"/>
  <c r="J137"/>
  <c r="J302"/>
  <c i="4" r="BK178"/>
  <c r="BK151"/>
  <c r="J228"/>
  <c r="J224"/>
  <c r="BK220"/>
  <c r="BK224"/>
  <c r="J212"/>
  <c r="BK196"/>
  <c r="BK188"/>
  <c r="J181"/>
  <c r="J147"/>
  <c r="BK234"/>
  <c r="J214"/>
  <c r="J198"/>
  <c r="BK192"/>
  <c r="J176"/>
  <c r="J145"/>
  <c r="J155"/>
  <c r="J159"/>
  <c i="5" r="J132"/>
  <c i="3" r="BK292"/>
  <c r="J290"/>
  <c r="BK352"/>
  <c r="J197"/>
  <c r="BK263"/>
  <c r="J169"/>
  <c i="2" r="J140"/>
  <c r="BK157"/>
  <c r="BK130"/>
  <c r="BK138"/>
  <c i="3" r="J239"/>
  <c r="BK296"/>
  <c r="BK245"/>
  <c r="J195"/>
  <c r="BK300"/>
  <c r="J220"/>
  <c r="BK358"/>
  <c r="BK315"/>
  <c r="J280"/>
  <c r="BK141"/>
  <c r="J147"/>
  <c r="BK197"/>
  <c r="J380"/>
  <c r="J367"/>
  <c r="J333"/>
  <c r="BK286"/>
  <c r="BK348"/>
  <c r="BK272"/>
  <c r="J141"/>
  <c r="BK143"/>
  <c r="BK210"/>
  <c r="J358"/>
  <c r="J181"/>
  <c i="4" r="BK222"/>
  <c r="J139"/>
  <c r="J130"/>
  <c r="BK136"/>
  <c r="J143"/>
  <c i="5" r="BK130"/>
  <c r="J134"/>
  <c i="2" r="F34"/>
  <c i="3" r="BK208"/>
  <c r="J222"/>
  <c r="J193"/>
  <c r="J360"/>
  <c r="J241"/>
  <c r="J158"/>
  <c r="BK321"/>
  <c r="J284"/>
  <c r="BK173"/>
  <c r="BK259"/>
  <c r="BK228"/>
  <c r="BK195"/>
  <c r="BK374"/>
  <c r="J160"/>
  <c r="BK329"/>
  <c r="J167"/>
  <c r="BK335"/>
  <c r="J270"/>
  <c r="BK185"/>
  <c r="J346"/>
  <c r="BK163"/>
  <c r="BK252"/>
  <c r="J152"/>
  <c r="BK310"/>
  <c i="4" r="J238"/>
  <c r="BK206"/>
  <c r="BK130"/>
  <c r="BK139"/>
  <c r="J166"/>
  <c r="J168"/>
  <c r="BK153"/>
  <c i="5" r="J127"/>
  <c i="3" r="BK183"/>
  <c r="J378"/>
  <c r="J266"/>
  <c r="BK346"/>
  <c r="J275"/>
  <c r="BK214"/>
  <c r="J150"/>
  <c r="BK212"/>
  <c r="J331"/>
  <c r="J212"/>
  <c i="4" r="J218"/>
  <c r="BK170"/>
  <c r="J162"/>
  <c r="J128"/>
  <c r="BK128"/>
  <c i="5" r="BK134"/>
  <c r="J125"/>
  <c i="2" r="BK144"/>
  <c r="BK146"/>
  <c r="BK124"/>
  <c r="J142"/>
  <c r="BK126"/>
  <c i="3" r="BK304"/>
  <c r="BK220"/>
  <c r="J382"/>
  <c r="J365"/>
  <c r="J298"/>
  <c r="BK181"/>
  <c r="J189"/>
  <c r="J292"/>
  <c r="J261"/>
  <c r="J175"/>
  <c r="BK280"/>
  <c r="J374"/>
  <c r="BK193"/>
  <c r="J342"/>
  <c r="J156"/>
  <c r="BK206"/>
  <c r="BK337"/>
  <c r="J288"/>
  <c r="BK239"/>
  <c i="2" r="J34"/>
  <c i="3" r="J329"/>
  <c r="BK275"/>
  <c i="4" r="BK218"/>
  <c r="BK208"/>
  <c r="J190"/>
  <c r="BK236"/>
  <c r="J230"/>
  <c r="J222"/>
  <c r="J206"/>
  <c r="BK200"/>
  <c r="J192"/>
  <c r="J186"/>
  <c r="BK168"/>
  <c r="J236"/>
  <c r="BK230"/>
  <c r="BK210"/>
  <c r="J196"/>
  <c r="BK183"/>
  <c r="BK174"/>
  <c r="J134"/>
  <c r="BK186"/>
  <c i="2" r="J130"/>
  <c r="BK136"/>
  <c r="J148"/>
  <c r="J126"/>
  <c i="3" r="J272"/>
  <c r="BK317"/>
  <c r="BK270"/>
  <c r="BK218"/>
  <c r="BK356"/>
  <c r="BK327"/>
  <c r="BK248"/>
  <c r="BK169"/>
  <c r="BK363"/>
  <c r="J306"/>
  <c r="BK256"/>
  <c r="BK302"/>
  <c r="BK150"/>
  <c r="BK224"/>
  <c r="BK187"/>
  <c r="J340"/>
  <c r="BK261"/>
  <c r="BK331"/>
  <c r="BK202"/>
  <c r="BK306"/>
  <c r="J268"/>
  <c r="J145"/>
  <c r="J337"/>
  <c r="BK145"/>
  <c r="BK171"/>
  <c r="J319"/>
  <c r="J296"/>
  <c i="4" r="BK212"/>
  <c r="BK155"/>
  <c r="J157"/>
  <c r="BK134"/>
  <c r="BK162"/>
  <c r="BK141"/>
  <c i="5" r="J130"/>
  <c r="BK123"/>
  <c i="3" l="1" r="P258"/>
  <c r="R265"/>
  <c r="P314"/>
  <c r="R371"/>
  <c i="2" r="BK123"/>
  <c r="J123"/>
  <c r="J98"/>
  <c r="R156"/>
  <c r="R155"/>
  <c i="3" r="R140"/>
  <c r="BK162"/>
  <c r="J162"/>
  <c r="J101"/>
  <c r="BK199"/>
  <c r="J199"/>
  <c r="J102"/>
  <c r="BK232"/>
  <c r="J232"/>
  <c r="J103"/>
  <c r="T232"/>
  <c r="BK251"/>
  <c r="J251"/>
  <c r="J106"/>
  <c r="R277"/>
  <c r="R362"/>
  <c r="R258"/>
  <c r="T339"/>
  <c i="2" r="BK156"/>
  <c r="J156"/>
  <c r="J101"/>
  <c i="3" r="P265"/>
  <c r="R339"/>
  <c i="2" r="P123"/>
  <c r="P122"/>
  <c i="3" r="T277"/>
  <c r="P371"/>
  <c i="2" r="T156"/>
  <c r="T155"/>
  <c i="3" r="T140"/>
  <c r="T162"/>
  <c r="BK265"/>
  <c r="J265"/>
  <c r="J108"/>
  <c r="R314"/>
  <c r="P140"/>
  <c r="R149"/>
  <c r="T149"/>
  <c r="P199"/>
  <c r="P277"/>
  <c r="BK371"/>
  <c r="J371"/>
  <c r="J114"/>
  <c i="2" r="P156"/>
  <c r="P155"/>
  <c i="3" r="T258"/>
  <c r="T250"/>
  <c r="BK314"/>
  <c r="J314"/>
  <c r="J111"/>
  <c r="BK362"/>
  <c r="J362"/>
  <c r="J113"/>
  <c i="2" r="T123"/>
  <c r="T122"/>
  <c i="3" r="BK149"/>
  <c r="J149"/>
  <c r="J100"/>
  <c r="P162"/>
  <c r="T199"/>
  <c r="R232"/>
  <c r="P251"/>
  <c r="BK277"/>
  <c r="J277"/>
  <c r="J110"/>
  <c r="BK339"/>
  <c r="J339"/>
  <c r="J112"/>
  <c r="T371"/>
  <c i="4" r="T127"/>
  <c r="R138"/>
  <c r="P161"/>
  <c r="BK180"/>
  <c r="J180"/>
  <c r="J102"/>
  <c r="R180"/>
  <c r="T185"/>
  <c i="3" r="R251"/>
  <c r="R250"/>
  <c r="BK258"/>
  <c r="J258"/>
  <c r="J107"/>
  <c r="T265"/>
  <c r="P339"/>
  <c r="P362"/>
  <c i="4" r="BK127"/>
  <c r="J127"/>
  <c r="J99"/>
  <c r="BK138"/>
  <c r="J138"/>
  <c r="J100"/>
  <c r="BK161"/>
  <c r="J161"/>
  <c r="J101"/>
  <c r="T161"/>
  <c r="T180"/>
  <c r="P185"/>
  <c i="5" r="BK122"/>
  <c r="J122"/>
  <c r="J98"/>
  <c r="T122"/>
  <c i="2" r="R123"/>
  <c r="R122"/>
  <c i="4" r="R127"/>
  <c r="T138"/>
  <c r="R161"/>
  <c r="P180"/>
  <c r="R185"/>
  <c i="5" r="P122"/>
  <c r="BK129"/>
  <c r="J129"/>
  <c r="J99"/>
  <c r="R129"/>
  <c i="3" r="BK140"/>
  <c r="J140"/>
  <c r="J99"/>
  <c r="P149"/>
  <c r="R162"/>
  <c r="R199"/>
  <c r="P232"/>
  <c r="T314"/>
  <c r="T362"/>
  <c i="4" r="P127"/>
  <c r="P138"/>
  <c r="BK185"/>
  <c r="J185"/>
  <c r="J103"/>
  <c i="5" r="R122"/>
  <c r="R121"/>
  <c r="R120"/>
  <c r="P129"/>
  <c r="T129"/>
  <c i="2" r="BK152"/>
  <c r="J152"/>
  <c r="J99"/>
  <c i="3" r="BK136"/>
  <c i="5" r="BK136"/>
  <c r="J136"/>
  <c r="J100"/>
  <c i="4" r="BK240"/>
  <c r="J240"/>
  <c r="J104"/>
  <c i="3" r="BK247"/>
  <c r="J247"/>
  <c r="J104"/>
  <c r="BK274"/>
  <c r="J274"/>
  <c r="J109"/>
  <c i="5" r="J91"/>
  <c r="F92"/>
  <c r="F116"/>
  <c r="BE123"/>
  <c r="J92"/>
  <c r="J114"/>
  <c r="BE125"/>
  <c r="BE127"/>
  <c r="BE130"/>
  <c r="BE134"/>
  <c r="E85"/>
  <c r="BE132"/>
  <c r="BE137"/>
  <c i="4" r="BE128"/>
  <c r="J92"/>
  <c r="BE132"/>
  <c r="BE136"/>
  <c r="BE153"/>
  <c r="E85"/>
  <c r="BE130"/>
  <c i="3" r="J136"/>
  <c r="J98"/>
  <c i="4" r="F120"/>
  <c r="BE164"/>
  <c r="F92"/>
  <c r="J120"/>
  <c r="BE157"/>
  <c r="BE143"/>
  <c r="BE172"/>
  <c r="BE139"/>
  <c r="BE168"/>
  <c r="J89"/>
  <c r="BE162"/>
  <c r="BE134"/>
  <c r="BE141"/>
  <c r="BE145"/>
  <c r="BE159"/>
  <c r="BE174"/>
  <c r="BE183"/>
  <c r="BE188"/>
  <c r="BE200"/>
  <c r="BE210"/>
  <c r="BE214"/>
  <c r="BE220"/>
  <c r="BE224"/>
  <c r="BE151"/>
  <c r="BE155"/>
  <c r="BE206"/>
  <c r="BE208"/>
  <c r="BE212"/>
  <c r="BE218"/>
  <c r="BE149"/>
  <c r="BE166"/>
  <c r="BE170"/>
  <c r="BE178"/>
  <c r="BE181"/>
  <c r="BE186"/>
  <c r="BE192"/>
  <c r="BE196"/>
  <c r="BE202"/>
  <c r="BE222"/>
  <c r="BE226"/>
  <c r="BE230"/>
  <c r="BE234"/>
  <c r="BE241"/>
  <c r="BE147"/>
  <c r="BE176"/>
  <c r="BE190"/>
  <c r="BE194"/>
  <c r="BE198"/>
  <c r="BE204"/>
  <c r="BE216"/>
  <c r="BE228"/>
  <c r="BE232"/>
  <c r="BE236"/>
  <c r="BE238"/>
  <c i="2" r="BK122"/>
  <c r="J122"/>
  <c r="J97"/>
  <c i="3" r="F92"/>
  <c r="BE137"/>
  <c r="BE233"/>
  <c r="BE248"/>
  <c r="BE270"/>
  <c r="BE286"/>
  <c r="BE298"/>
  <c r="BE304"/>
  <c r="BE206"/>
  <c r="BE228"/>
  <c r="BE239"/>
  <c r="J128"/>
  <c r="BE160"/>
  <c r="BE171"/>
  <c r="BE181"/>
  <c r="BE191"/>
  <c r="BE210"/>
  <c r="BE348"/>
  <c r="BE354"/>
  <c r="BE367"/>
  <c r="BE376"/>
  <c r="F130"/>
  <c r="BE218"/>
  <c r="BE241"/>
  <c r="BE245"/>
  <c r="BE259"/>
  <c r="BE280"/>
  <c r="BE282"/>
  <c r="BE329"/>
  <c r="BE358"/>
  <c r="BE369"/>
  <c r="BE380"/>
  <c r="J91"/>
  <c r="BE175"/>
  <c r="BE224"/>
  <c r="BE230"/>
  <c r="BE235"/>
  <c r="BE237"/>
  <c r="BE261"/>
  <c r="BE278"/>
  <c r="BE288"/>
  <c r="BE296"/>
  <c r="BE308"/>
  <c r="BE337"/>
  <c r="BE340"/>
  <c r="BE356"/>
  <c r="BE372"/>
  <c r="BE158"/>
  <c r="BE195"/>
  <c r="BE243"/>
  <c r="BE306"/>
  <c r="BE321"/>
  <c r="BE323"/>
  <c r="BE331"/>
  <c r="BE352"/>
  <c r="BE360"/>
  <c r="BE382"/>
  <c r="BE169"/>
  <c r="BE177"/>
  <c r="BE350"/>
  <c r="E85"/>
  <c r="J92"/>
  <c r="BE173"/>
  <c r="BE208"/>
  <c r="BE220"/>
  <c r="BE363"/>
  <c r="BE152"/>
  <c r="BE197"/>
  <c r="BE202"/>
  <c r="BE212"/>
  <c r="BE222"/>
  <c r="BE226"/>
  <c r="BE284"/>
  <c r="BE310"/>
  <c r="BE317"/>
  <c r="BE319"/>
  <c r="BE327"/>
  <c r="BE333"/>
  <c r="BE342"/>
  <c r="BE156"/>
  <c r="BE165"/>
  <c r="BE179"/>
  <c r="BE275"/>
  <c r="BE312"/>
  <c r="BE346"/>
  <c r="BE145"/>
  <c r="BE163"/>
  <c r="BE335"/>
  <c r="BE365"/>
  <c r="BE147"/>
  <c r="BE183"/>
  <c r="BE344"/>
  <c r="BE374"/>
  <c r="BE384"/>
  <c r="BE143"/>
  <c r="BE189"/>
  <c r="BE193"/>
  <c r="BE252"/>
  <c r="BE290"/>
  <c r="BE292"/>
  <c r="BE302"/>
  <c r="BE315"/>
  <c r="BE141"/>
  <c r="BE154"/>
  <c r="BE187"/>
  <c r="BE378"/>
  <c r="BE150"/>
  <c r="BE167"/>
  <c r="BE185"/>
  <c r="BE214"/>
  <c r="BE254"/>
  <c r="BE256"/>
  <c r="BE266"/>
  <c r="BE272"/>
  <c r="BE294"/>
  <c r="BE300"/>
  <c r="BE325"/>
  <c r="BE200"/>
  <c r="BE204"/>
  <c r="BE216"/>
  <c r="BE263"/>
  <c r="BE268"/>
  <c i="2" r="J92"/>
  <c i="1" r="BC95"/>
  <c i="2" r="E85"/>
  <c r="J89"/>
  <c r="J91"/>
  <c r="F117"/>
  <c r="BE126"/>
  <c r="BE128"/>
  <c r="BE130"/>
  <c r="BE136"/>
  <c r="BE138"/>
  <c r="BE142"/>
  <c r="BE144"/>
  <c r="BE157"/>
  <c i="1" r="BA95"/>
  <c i="2" r="BE148"/>
  <c i="1" r="BB95"/>
  <c i="2" r="F92"/>
  <c r="BE132"/>
  <c r="BE146"/>
  <c r="BE159"/>
  <c r="BE124"/>
  <c r="BE134"/>
  <c r="BE140"/>
  <c r="BE150"/>
  <c i="1" r="AW95"/>
  <c i="2" r="BE153"/>
  <c i="1" r="BD95"/>
  <c i="3" r="F37"/>
  <c i="1" r="BD96"/>
  <c i="3" r="F35"/>
  <c i="1" r="BB96"/>
  <c i="3" r="F34"/>
  <c i="1" r="BA96"/>
  <c i="5" r="F35"/>
  <c i="1" r="BB98"/>
  <c i="5" r="J34"/>
  <c i="1" r="AW98"/>
  <c i="4" r="F35"/>
  <c i="1" r="BB97"/>
  <c i="3" r="J34"/>
  <c i="1" r="AW96"/>
  <c i="4" r="J34"/>
  <c i="1" r="AW97"/>
  <c i="5" r="F34"/>
  <c i="1" r="BA98"/>
  <c i="5" r="F37"/>
  <c i="1" r="BD98"/>
  <c i="5" r="F36"/>
  <c i="1" r="BC98"/>
  <c i="4" r="F34"/>
  <c i="1" r="BA97"/>
  <c i="4" r="F37"/>
  <c i="1" r="BD97"/>
  <c i="4" r="F36"/>
  <c i="1" r="BC97"/>
  <c i="3" r="F36"/>
  <c i="1" r="BC96"/>
  <c i="5" l="1" r="T121"/>
  <c r="T120"/>
  <c i="3" r="P135"/>
  <c i="4" r="P126"/>
  <c r="P124"/>
  <c i="1" r="AU97"/>
  <c i="5" r="P121"/>
  <c r="P120"/>
  <c i="1" r="AU98"/>
  <c i="4" r="T126"/>
  <c r="T124"/>
  <c i="2" r="T121"/>
  <c i="4" r="R126"/>
  <c r="R124"/>
  <c i="3" r="BK135"/>
  <c r="J135"/>
  <c r="J97"/>
  <c r="P250"/>
  <c r="T135"/>
  <c r="T134"/>
  <c i="2" r="P121"/>
  <c i="1" r="AU95"/>
  <c i="3" r="R135"/>
  <c r="R134"/>
  <c i="2" r="R121"/>
  <c i="4" r="BK126"/>
  <c r="BK124"/>
  <c r="J124"/>
  <c i="2" r="BK155"/>
  <c r="J155"/>
  <c r="J100"/>
  <c i="3" r="BK250"/>
  <c r="J250"/>
  <c r="J105"/>
  <c i="5" r="BK121"/>
  <c r="J121"/>
  <c r="J97"/>
  <c i="4" r="J126"/>
  <c r="J98"/>
  <c r="J96"/>
  <c i="2" r="BK121"/>
  <c r="J121"/>
  <c i="4" r="J30"/>
  <c i="2" r="J33"/>
  <c i="1" r="AV95"/>
  <c r="AT95"/>
  <c r="BB94"/>
  <c r="AX94"/>
  <c i="5" r="F33"/>
  <c i="1" r="AZ98"/>
  <c i="3" r="J33"/>
  <c i="1" r="AV96"/>
  <c r="AT96"/>
  <c i="2" r="F33"/>
  <c i="1" r="AZ95"/>
  <c r="BC94"/>
  <c r="AY94"/>
  <c r="BA94"/>
  <c r="W30"/>
  <c i="3" r="F33"/>
  <c i="1" r="AZ96"/>
  <c i="4" r="J33"/>
  <c i="1" r="AV97"/>
  <c r="AT97"/>
  <c i="2" r="J30"/>
  <c i="1" r="AG95"/>
  <c i="4" r="F33"/>
  <c i="1" r="AZ97"/>
  <c i="5" r="J33"/>
  <c i="1" r="AV98"/>
  <c r="AT98"/>
  <c r="BD94"/>
  <c r="W33"/>
  <c i="3" l="1" r="P134"/>
  <c i="1" r="AU96"/>
  <c r="AG97"/>
  <c i="3" r="BK134"/>
  <c r="J134"/>
  <c r="J96"/>
  <c i="5" r="BK120"/>
  <c r="J120"/>
  <c r="J96"/>
  <c i="4" r="J39"/>
  <c i="1" r="AN95"/>
  <c i="2" r="J96"/>
  <c r="J39"/>
  <c i="1" r="AN97"/>
  <c r="AU94"/>
  <c r="W31"/>
  <c r="W32"/>
  <c r="AZ94"/>
  <c r="AV94"/>
  <c r="AK29"/>
  <c r="AW94"/>
  <c r="AK30"/>
  <c i="5" l="1" r="J30"/>
  <c i="1" r="AG98"/>
  <c i="3" r="J30"/>
  <c i="1" r="AG96"/>
  <c r="AN96"/>
  <c r="AT94"/>
  <c r="W29"/>
  <c i="3" l="1" r="J39"/>
  <c i="5" r="J39"/>
  <c i="1" r="AN98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<sst xmlns="http://schemas.openxmlformats.org/spreadsheetml/2006/main">
  <si>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</si>
  <si>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</si>
  <si>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</si>
  <si>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</si>
  <si>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</si>
  <si>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{49323d14-5fed-47ed-a56c-2c7e552287a1}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</si>
  <si>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</si>
  <si>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</si>
  <si>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</si>
  <si>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</si>
  <si>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</si>
  <si>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</si>
  <si>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</si>
  <si>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</si>
  <si>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2023_05_30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</si>
  <si>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</si>
  <si>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</si>
  <si>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Doudleby nad Orlicí - stavědlo II. - napojení kanalizace</t>
  </si>
  <si>
    <t>KSO:</t>
  </si>
  <si>
    <t>CC-CZ:</t>
  </si>
  <si>
    <t>Místo:</t>
  </si>
  <si>
    <t>Doudleby nad Orlicí</t>
  </si>
  <si>
    <t>Datum:</t>
  </si>
  <si>
    <t>30. 5. 2023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</si>
  <si>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</si>
  <si>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</si>
  <si>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</si>
  <si>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</si>
  <si>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</si>
  <si>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</si>
  <si>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</si>
  <si>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</si>
  <si>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</si>
  <si>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</si>
  <si>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</si>
  <si>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</si>
  <si>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</si>
  <si>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</si>
  <si>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</si>
  <si>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</si>
  <si>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</si>
  <si>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</si>
  <si>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</si>
  <si>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</si>
  <si>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</si>
  <si>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</si>
  <si>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</si>
  <si>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</si>
  <si>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</si>
  <si>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</si>
  <si>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</si>
  <si>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</si>
  <si>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</si>
  <si>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</si>
  <si>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</si>
  <si>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</si>
  <si>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</si>
  <si>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</si>
  <si>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</si>
  <si>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</si>
  <si>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</si>
  <si>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</si>
  <si>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</si>
  <si>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</si>
  <si>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</si>
  <si>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</si>
  <si>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</si>
  <si>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</si>
  <si>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</si>
  <si>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</si>
  <si>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</si>
  <si>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</si>
  <si>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</si>
  <si>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</si>
  <si>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</si>
  <si>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</si>
  <si>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</si>
  <si>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</si>
  <si>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</si>
  <si>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Objekt1</t>
  </si>
  <si>
    <t>SO 01 Přípojka splaškové kanal.</t>
  </si>
  <si>
    <t>STA</t>
  </si>
  <si>
    <t>1</t>
  </si>
  <si>
    <t>{fa5375a8-8813-4c25-8e6d-c22fb82c256a}</t>
  </si>
  <si>
    <t>2</t>
  </si>
  <si>
    <t>Objekt2</t>
  </si>
  <si>
    <t>SO 02 Stavební část</t>
  </si>
  <si>
    <t>{db8121fa-8863-418d-8196-a80574071455}</t>
  </si>
  <si>
    <t>Objekt3</t>
  </si>
  <si>
    <t>SO 02 Technika prostředí stavby</t>
  </si>
  <si>
    <t>{50d7baed-e01b-4eb2-b268-e301af0df099}</t>
  </si>
  <si>
    <t>Objekt4</t>
  </si>
  <si>
    <t>VRN</t>
  </si>
  <si>
    <t>{d9a14550-293b-4914-bf13-451bcc37cdc4}</t>
  </si>
  <si>
    <t>KRYCÍ LIST SOUPISU PRACÍ</t>
  </si>
  <si>
    <t>Objekt:</t>
  </si>
  <si>
    <t>Objekt1 - SO 01 Přípojka splaškové kanal.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</si>
  <si>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</si>
  <si>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</si>
  <si>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</si>
  <si>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</si>
  <si>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</si>
  <si>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</si>
  <si>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</si>
  <si>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8 - Trubní vedení</t>
  </si>
  <si>
    <t>PSV - Práce a dodávky PSV</t>
  </si>
  <si>
    <t xml:space="preserve">    721 - Zdravotechnika - vnitřní kanalizace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</si>
  <si>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</si>
  <si>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</si>
  <si>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</si>
  <si>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</si>
  <si>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</si>
  <si>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</si>
  <si>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</si>
  <si>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</si>
  <si>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</si>
  <si>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</si>
  <si>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</si>
  <si>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</si>
  <si>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</si>
  <si>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</si>
  <si>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</si>
  <si>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</si>
  <si>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</si>
  <si>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</si>
  <si>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R.1</t>
  </si>
  <si>
    <t xml:space="preserve">Odstrannění  a vyklučení náletových dřevin</t>
  </si>
  <si>
    <t>m2</t>
  </si>
  <si>
    <t>4</t>
  </si>
  <si>
    <t>PP</t>
  </si>
  <si>
    <t>119003217</t>
  </si>
  <si>
    <t>Mobilní plotová zábrana vyplněná dráty výšky do 1,5 m pro zabezpečení výkopu zřízení</t>
  </si>
  <si>
    <t>m</t>
  </si>
  <si>
    <t>3</t>
  </si>
  <si>
    <t>119003218</t>
  </si>
  <si>
    <t>Mobilní plotová zábrana vyplněná dráty výšky do 1,5 m pro zabezpečení výkopu odstranění</t>
  </si>
  <si>
    <t>6</t>
  </si>
  <si>
    <t>122311101</t>
  </si>
  <si>
    <t>Odkopávky a prokopávky v hornině třídy těžitelnosti II, skupiny 4 ručně</t>
  </si>
  <si>
    <t>m3</t>
  </si>
  <si>
    <t>8</t>
  </si>
  <si>
    <t>5</t>
  </si>
  <si>
    <t>151102201</t>
  </si>
  <si>
    <t>Zřízení příložného pažení stěn do 30 m2 výkopu hl do 4 m pro překopy inženýrských sítí</t>
  </si>
  <si>
    <t>10</t>
  </si>
  <si>
    <t>151102211</t>
  </si>
  <si>
    <t>Odstranění příložného pažení stěn do 30 m2 hl do 4 m při překopech inženýrských sítí</t>
  </si>
  <si>
    <t>12</t>
  </si>
  <si>
    <t>7</t>
  </si>
  <si>
    <t>174111101</t>
  </si>
  <si>
    <t>Zásyp jam, šachet rýh nebo kolem objektů sypaninou se zhutněním ručně</t>
  </si>
  <si>
    <t>14</t>
  </si>
  <si>
    <t>175111101</t>
  </si>
  <si>
    <t>Obsypání potrubí ručně sypaninou bez prohození, uloženou do 3 m</t>
  </si>
  <si>
    <t>16</t>
  </si>
  <si>
    <t>9</t>
  </si>
  <si>
    <t>M</t>
  </si>
  <si>
    <t>58331351</t>
  </si>
  <si>
    <t>kamenivo těžené drobné frakce 0/4</t>
  </si>
  <si>
    <t>t</t>
  </si>
  <si>
    <t>18</t>
  </si>
  <si>
    <t>175111109</t>
  </si>
  <si>
    <t>Příplatek k obsypání potrubí za ruční prohození sypaniny, uložené do 3 m</t>
  </si>
  <si>
    <t>20</t>
  </si>
  <si>
    <t>11</t>
  </si>
  <si>
    <t>181411121</t>
  </si>
  <si>
    <t>Založení lučního trávníku výsevem pl do 1000 m2 v rovině a ve svahu do 1:5</t>
  </si>
  <si>
    <t>22</t>
  </si>
  <si>
    <t>00572470</t>
  </si>
  <si>
    <t>osivo směs travní univerzál</t>
  </si>
  <si>
    <t>kg</t>
  </si>
  <si>
    <t>24</t>
  </si>
  <si>
    <t>13</t>
  </si>
  <si>
    <t>181912111</t>
  </si>
  <si>
    <t>Úprava pláně v hornině třídy těžitelnosti I skupiny 3 bez zhutnění ručně</t>
  </si>
  <si>
    <t>26</t>
  </si>
  <si>
    <t>182311123</t>
  </si>
  <si>
    <t>Rozprostření ornice ve svahu přes 1:5 tl vrstvy do 200 mm ručně</t>
  </si>
  <si>
    <t>28</t>
  </si>
  <si>
    <t>Trubní vedení</t>
  </si>
  <si>
    <t>899721111</t>
  </si>
  <si>
    <t>Signalizační vodič DN do 150 mm na potrubí</t>
  </si>
  <si>
    <t>30</t>
  </si>
  <si>
    <t>PSV</t>
  </si>
  <si>
    <t>Práce a dodávky PSV</t>
  </si>
  <si>
    <t>721</t>
  </si>
  <si>
    <t>Zdravotechnika - vnitřní kanalizace</t>
  </si>
  <si>
    <t>R01 721</t>
  </si>
  <si>
    <t>provedení navrtávky do kanalizační sítě</t>
  </si>
  <si>
    <t>kpl</t>
  </si>
  <si>
    <t>32</t>
  </si>
  <si>
    <t>17</t>
  </si>
  <si>
    <t>721173403</t>
  </si>
  <si>
    <t>Potrubí kanalizační z PVC SN 4 svodné DN 150</t>
  </si>
  <si>
    <t>34</t>
  </si>
  <si>
    <t>Objekt2 - SO 02 Stavební část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</si>
  <si>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</si>
  <si>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</si>
  <si>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</si>
  <si>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</si>
  <si>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</si>
  <si>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</si>
  <si>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711 - Izolace proti vodě, vlhkosti a plynům</t>
  </si>
  <si>
    <t xml:space="preserve">    762 - Konstrukce tesařské a záměčnické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</si>
  <si>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</si>
  <si>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</si>
  <si>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</si>
  <si>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</si>
  <si>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</si>
  <si>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</si>
  <si>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</si>
  <si>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P</t>
  </si>
  <si>
    <t>Poznámka k položce:_x000d_
rýha pro pas v kůlně</t>
  </si>
  <si>
    <t>Zakládání</t>
  </si>
  <si>
    <t>274321411</t>
  </si>
  <si>
    <t>Základové pasy ze ŽB bez zvýšených nároků na prostředí tř. C 20/25</t>
  </si>
  <si>
    <t>274352111</t>
  </si>
  <si>
    <t>Bednění základových pasů rovné ztracené (neodbedněné)</t>
  </si>
  <si>
    <t>R01 2</t>
  </si>
  <si>
    <t>provazani puvodniho a noveho zakladu</t>
  </si>
  <si>
    <t>274361221</t>
  </si>
  <si>
    <t>Výztuž základových pasů betonářskou ocelí 10 216 (E)</t>
  </si>
  <si>
    <t>Svislé a kompletní konstrukce</t>
  </si>
  <si>
    <t>310279842</t>
  </si>
  <si>
    <t>Zazdívka otvorů pl přes 1 do 4 m2 ve zdivu nadzákladovém z nepálených tvárnic tl do 300 mm</t>
  </si>
  <si>
    <t>311272225.XLA</t>
  </si>
  <si>
    <t>Zdivo z tvárnic hladkých Ytong Univerzal 300 tl zdiva 300 mm</t>
  </si>
  <si>
    <t>R.2</t>
  </si>
  <si>
    <t>Vysekání otvoru pro osení doměrné sestavy</t>
  </si>
  <si>
    <t>317121151</t>
  </si>
  <si>
    <t>Montáž ŽB překladů prefabrikovaných do rýh světlosti otvoru do 1050 mm</t>
  </si>
  <si>
    <t>kus</t>
  </si>
  <si>
    <t>59321050</t>
  </si>
  <si>
    <t>překlad ŽB š 60mm dl 1000mm</t>
  </si>
  <si>
    <t>346272236.XLA</t>
  </si>
  <si>
    <t>Přizdívka z tvárnic Ytong Klasik tl 100 mm</t>
  </si>
  <si>
    <t>Úpravy povrchů, podlahy a osazování výplní</t>
  </si>
  <si>
    <t>612142001</t>
  </si>
  <si>
    <t>Potažení vnitřních stěn sklovláknitým pletivem vtlačeným do tenkovrstvé hmoty</t>
  </si>
  <si>
    <t>612315101</t>
  </si>
  <si>
    <t>Vápenná hrubá omítka rýh ve stěnách š do 150 mm</t>
  </si>
  <si>
    <t>612315225</t>
  </si>
  <si>
    <t>Vápenná štuková omítka malých ploch přes 1 do 4 m2 na stěnách</t>
  </si>
  <si>
    <t>621211022</t>
  </si>
  <si>
    <t>Montáž kontaktního zateplení vnějších podhledů lepením a mechanickým kotvením polystyrénových desek do pórobetonu přes 80 do 120 mm</t>
  </si>
  <si>
    <t>622131121</t>
  </si>
  <si>
    <t>Penetrační nátěr vnějších stěn nanášený ručně</t>
  </si>
  <si>
    <t>622142001</t>
  </si>
  <si>
    <t>Potažení vnějších stěn sklovláknitým pletivem vtlačeným do tenkovrstvé hmoty</t>
  </si>
  <si>
    <t>622211022</t>
  </si>
  <si>
    <t>Montáž kontaktního zateplení vnějších stěn lepením a mechanickým kotvením polystyrénových desek do pórobetonu tl přes 80 do 120 mm</t>
  </si>
  <si>
    <t>36</t>
  </si>
  <si>
    <t>19</t>
  </si>
  <si>
    <t>28375938</t>
  </si>
  <si>
    <t>deska EPS 70 fasádní λ=0,039 tl 100mm</t>
  </si>
  <si>
    <t>38</t>
  </si>
  <si>
    <t>622385105</t>
  </si>
  <si>
    <t>Tenkovrstvá minerální omítka malých ploch přes 1 do 4 m2 na stěnách</t>
  </si>
  <si>
    <t>40</t>
  </si>
  <si>
    <t>631311125</t>
  </si>
  <si>
    <t>Mazanina tl přes 80 do 120 mm z betonu prostého bez zvýšených nároků na prostředí tř. C 20/25</t>
  </si>
  <si>
    <t>42</t>
  </si>
  <si>
    <t>631319012</t>
  </si>
  <si>
    <t>Příplatek k mazanině tl přes 80 do 120 mm za přehlazení povrchu</t>
  </si>
  <si>
    <t>44</t>
  </si>
  <si>
    <t>23</t>
  </si>
  <si>
    <t>631319173</t>
  </si>
  <si>
    <t>Příplatek k mazanině tl přes 80 do 120 mm za stržení povrchu spodní vrstvy před vložením výztuže</t>
  </si>
  <si>
    <t>46</t>
  </si>
  <si>
    <t>631362022</t>
  </si>
  <si>
    <t>Výztuž mazanin z kompozitních sítí D drátu 3 mm velikost ok 100 x 100 mm</t>
  </si>
  <si>
    <t>48</t>
  </si>
  <si>
    <t>25</t>
  </si>
  <si>
    <t>632451456</t>
  </si>
  <si>
    <t>Potěr pískocementový tl přes 40 do 50 mm tř. C 25 běžný</t>
  </si>
  <si>
    <t>50</t>
  </si>
  <si>
    <t>632451491</t>
  </si>
  <si>
    <t>Příplatek k potěrům za přehlazení povrchu</t>
  </si>
  <si>
    <t>52</t>
  </si>
  <si>
    <t>27</t>
  </si>
  <si>
    <t>634111113</t>
  </si>
  <si>
    <t>Obvodová dilatace pružnou těsnicí páskou mezi stěnou a mazaninou nebo potěrem v 80 mm</t>
  </si>
  <si>
    <t>54</t>
  </si>
  <si>
    <t>642942111</t>
  </si>
  <si>
    <t>Osazování zárubní nebo rámů dveřních kovových do 2,5 m2 na MC</t>
  </si>
  <si>
    <t>56</t>
  </si>
  <si>
    <t>29</t>
  </si>
  <si>
    <t>55331480</t>
  </si>
  <si>
    <t>zárubeň jednokřídlá ocelová pro zdění tl stěny 75-100mm rozměru 600/1970, 2100mm</t>
  </si>
  <si>
    <t>58</t>
  </si>
  <si>
    <t>Ostatní konstrukce a práce, bourání</t>
  </si>
  <si>
    <t>946111114</t>
  </si>
  <si>
    <t>Montáž pojízdných věží trubkových/dílcových š přes 0,6 do 0,9 m dl do 3,2 m v přes 3,5 do 4,5 m</t>
  </si>
  <si>
    <t>60</t>
  </si>
  <si>
    <t>31</t>
  </si>
  <si>
    <t>946111214</t>
  </si>
  <si>
    <t>Příplatek k pojízdným věžím š přes 0,6 do 0,9 m dl do 3,2 m v do 4,5 m za první a ZKD den použití</t>
  </si>
  <si>
    <t>62</t>
  </si>
  <si>
    <t>946111814</t>
  </si>
  <si>
    <t>Demontáž pojízdných věží trubkových/dílcových š přes 0,6 do 0,9 m dl do 3,2 m v přes 3,5 do 4,5 m</t>
  </si>
  <si>
    <t>64</t>
  </si>
  <si>
    <t>33</t>
  </si>
  <si>
    <t>949101111</t>
  </si>
  <si>
    <t>Lešení pomocné pro objekty pozemních staveb s lešeňovou podlahou v do 1,9 m zatížení do 150 kg/m2</t>
  </si>
  <si>
    <t>66</t>
  </si>
  <si>
    <t>952901111</t>
  </si>
  <si>
    <t>Vyčištění budov bytové a občanské výstavby při výšce podlaží do 4 m</t>
  </si>
  <si>
    <t>68</t>
  </si>
  <si>
    <t>35</t>
  </si>
  <si>
    <t>962032240</t>
  </si>
  <si>
    <t>Bourání zdiva z cihel pálených nebo vápenopískových na MC do 1 m3</t>
  </si>
  <si>
    <t>70</t>
  </si>
  <si>
    <t>962032641</t>
  </si>
  <si>
    <t>Bourání zdiva komínového nad střechou z cihel na MC</t>
  </si>
  <si>
    <t>72</t>
  </si>
  <si>
    <t>37</t>
  </si>
  <si>
    <t>965046111</t>
  </si>
  <si>
    <t>Broušení stávajících betonových podlah úběr do 3 mm</t>
  </si>
  <si>
    <t>74</t>
  </si>
  <si>
    <t>965046119</t>
  </si>
  <si>
    <t>Příplatek k broušení stávajících betonových podlah za každý další 1 mm úběru</t>
  </si>
  <si>
    <t>76</t>
  </si>
  <si>
    <t>39</t>
  </si>
  <si>
    <t>965049112.1</t>
  </si>
  <si>
    <t>Příplatek k bourání betonových mazanin za bourání mazanin se svařovanou sítí tl přes 100 mm</t>
  </si>
  <si>
    <t>78</t>
  </si>
  <si>
    <t>968072455</t>
  </si>
  <si>
    <t>Vybourání kovových dveřních zárubní pl do 2 m2</t>
  </si>
  <si>
    <t>80</t>
  </si>
  <si>
    <t>41</t>
  </si>
  <si>
    <t>974031122</t>
  </si>
  <si>
    <t>Vysekání rýh ve zdivu cihelném hl do 30 mm š do 70 mm</t>
  </si>
  <si>
    <t>82</t>
  </si>
  <si>
    <t>R.3</t>
  </si>
  <si>
    <t>osekání omítek vnějších i vnitřních vč. vyčištění spar do hl 1-2cm a okartáčování zdiva/ oplach zdiva tlakovou vodou</t>
  </si>
  <si>
    <t>84</t>
  </si>
  <si>
    <t>43</t>
  </si>
  <si>
    <t>977151123</t>
  </si>
  <si>
    <t>Jádrové vrty diamantovými korunkami do stavebních materiálů D přes 130 do 150 mm</t>
  </si>
  <si>
    <t>86</t>
  </si>
  <si>
    <t>977312113</t>
  </si>
  <si>
    <t>Řezání stávajících betonových mazanin vyztužených hl do 150 mm</t>
  </si>
  <si>
    <t>88</t>
  </si>
  <si>
    <t>45</t>
  </si>
  <si>
    <t>R01 9</t>
  </si>
  <si>
    <t xml:space="preserve">vyklizení  vybavení z dotčených prostor prostor před realizaci a zpětné umístění do  již zrekonstruovaných prostor.  Do externího skladku zajištěného realizátorem</t>
  </si>
  <si>
    <t>90</t>
  </si>
  <si>
    <t>997</t>
  </si>
  <si>
    <t>Přesun sutě</t>
  </si>
  <si>
    <t>997002611</t>
  </si>
  <si>
    <t>Nakládání suti a vybouraných hmot</t>
  </si>
  <si>
    <t>92</t>
  </si>
  <si>
    <t>47</t>
  </si>
  <si>
    <t>R.4</t>
  </si>
  <si>
    <t>Vyvezení a dekontaminace jímky</t>
  </si>
  <si>
    <t>KPL</t>
  </si>
  <si>
    <t>94</t>
  </si>
  <si>
    <t>997006551</t>
  </si>
  <si>
    <t>Hrubé urovnání suti na skládce bez zhutnění</t>
  </si>
  <si>
    <t>96</t>
  </si>
  <si>
    <t>49</t>
  </si>
  <si>
    <t>997013211</t>
  </si>
  <si>
    <t>Vnitrostaveništní doprava suti a vybouraných hmot pro budovy v do 6 m ručně</t>
  </si>
  <si>
    <t>98</t>
  </si>
  <si>
    <t>997013501</t>
  </si>
  <si>
    <t>Odvoz suti a vybouraných hmot na skládku nebo meziskládku do 1 km se složením</t>
  </si>
  <si>
    <t>100</t>
  </si>
  <si>
    <t>51</t>
  </si>
  <si>
    <t>997013509</t>
  </si>
  <si>
    <t>Příplatek k odvozu suti a vybouraných hmot na skládku ZKD 1 km přes 1 km</t>
  </si>
  <si>
    <t>102</t>
  </si>
  <si>
    <t>997013631</t>
  </si>
  <si>
    <t>Poplatek za uložení na skládce (skládkovné) stavebního odpadu směsného kód odpadu 17 09 04</t>
  </si>
  <si>
    <t>104</t>
  </si>
  <si>
    <t>998</t>
  </si>
  <si>
    <t>Přesun hmot</t>
  </si>
  <si>
    <t>53</t>
  </si>
  <si>
    <t>998018001</t>
  </si>
  <si>
    <t>Přesun hmot ruční pro budovy v do 6 m</t>
  </si>
  <si>
    <t>106</t>
  </si>
  <si>
    <t>711</t>
  </si>
  <si>
    <t>Izolace proti vodě, vlhkosti a plynům</t>
  </si>
  <si>
    <t>711141559</t>
  </si>
  <si>
    <t>Provedení izolace proti zemní vlhkosti pásy přitavením vodorovné NAIP</t>
  </si>
  <si>
    <t>108</t>
  </si>
  <si>
    <t>55</t>
  </si>
  <si>
    <t>62832000</t>
  </si>
  <si>
    <t>pás asfaltový natavitelný oxidovaný tl 3,0mm typu V60 S30 s vložkou ze skleněné rohože, s jemnozrnným minerálním posypem</t>
  </si>
  <si>
    <t>110</t>
  </si>
  <si>
    <t>998711201</t>
  </si>
  <si>
    <t>Přesun hmot procentní pro izolace proti vodě, vlhkosti a plynům v objektech v do 6 m</t>
  </si>
  <si>
    <t>%</t>
  </si>
  <si>
    <t>112</t>
  </si>
  <si>
    <t>762</t>
  </si>
  <si>
    <t>Konstrukce tesařské a záměčnické</t>
  </si>
  <si>
    <t>57</t>
  </si>
  <si>
    <t>R01 762</t>
  </si>
  <si>
    <t>doplnění střešní konstrukce po odbourání komínu viz TZ</t>
  </si>
  <si>
    <t>114</t>
  </si>
  <si>
    <t>R.5</t>
  </si>
  <si>
    <t>nerezová dvířka do niky vodoměrné sestavy</t>
  </si>
  <si>
    <t>116</t>
  </si>
  <si>
    <t>59</t>
  </si>
  <si>
    <t>R02 762</t>
  </si>
  <si>
    <t>Očištění stávající střešní krytiny od nánosu mechu včetně nátěru fungicidem</t>
  </si>
  <si>
    <t>118</t>
  </si>
  <si>
    <t>763</t>
  </si>
  <si>
    <t>Konstrukce suché výstavby</t>
  </si>
  <si>
    <t>R01 763</t>
  </si>
  <si>
    <t>vytvoření provizorní foliové zástěny pro odděleníprovozni části pro oddělení od stavebních prací, zástěna prolepena ke stávajícímu linoleu a na strope</t>
  </si>
  <si>
    <t>120</t>
  </si>
  <si>
    <t>61</t>
  </si>
  <si>
    <t>763131452</t>
  </si>
  <si>
    <t>SDK podhled deska 1xH2 12,5 s izolací dvouvrstvá spodní kce profil CD+UD - izolace PIR tl. 50mm včetně Al vrstvy</t>
  </si>
  <si>
    <t>122</t>
  </si>
  <si>
    <t>763131714</t>
  </si>
  <si>
    <t>SDK podhled základní penetrační nátěr</t>
  </si>
  <si>
    <t>124</t>
  </si>
  <si>
    <t>63</t>
  </si>
  <si>
    <t>998763401</t>
  </si>
  <si>
    <t>Přesun hmot procentní pro sádrokartonové konstrukce v objektech v do 6 m</t>
  </si>
  <si>
    <t>126</t>
  </si>
  <si>
    <t>764</t>
  </si>
  <si>
    <t>Konstrukce klempířské</t>
  </si>
  <si>
    <t>764216643</t>
  </si>
  <si>
    <t>Oplechování rovných parapetů celoplošně lepené z Pz s povrchovou úpravou rš 250 mm</t>
  </si>
  <si>
    <t>128</t>
  </si>
  <si>
    <t>766</t>
  </si>
  <si>
    <t>Konstrukce truhlářské</t>
  </si>
  <si>
    <t>65</t>
  </si>
  <si>
    <t>766491851</t>
  </si>
  <si>
    <t>Demontáž prahů dveří jednokřídlových</t>
  </si>
  <si>
    <t>130</t>
  </si>
  <si>
    <t>766622216</t>
  </si>
  <si>
    <t>Montáž plastových oken plochy do 1 m2 otevíravých s rámem do zdiva</t>
  </si>
  <si>
    <t>132</t>
  </si>
  <si>
    <t>67</t>
  </si>
  <si>
    <t>61140049</t>
  </si>
  <si>
    <t>okno plastové otevíravé/sklopné dvojsklo do plochy 1m2</t>
  </si>
  <si>
    <t>134</t>
  </si>
  <si>
    <t>R01 766</t>
  </si>
  <si>
    <t>příplatek k nově osazeným oknům za atypicnost provedení a neprůhlednost skel</t>
  </si>
  <si>
    <t>136</t>
  </si>
  <si>
    <t>69</t>
  </si>
  <si>
    <t>766660001</t>
  </si>
  <si>
    <t>Montáž dveřních křídel otvíravých jednokřídlových š do 0,8 m do ocelové zárubně</t>
  </si>
  <si>
    <t>138</t>
  </si>
  <si>
    <t>61162084</t>
  </si>
  <si>
    <t>dveře jednokřídlé dřevotřískové povrch HPL laminátový plné 600x1970-2100mm vč. wc zámku</t>
  </si>
  <si>
    <t>140</t>
  </si>
  <si>
    <t>71</t>
  </si>
  <si>
    <t>766660711</t>
  </si>
  <si>
    <t>Montáž dveřních křídel jednokřídlových dokování závěsů na universální zárubeň</t>
  </si>
  <si>
    <t>142</t>
  </si>
  <si>
    <t>54932008</t>
  </si>
  <si>
    <t>závěs dveřní zadlabávací 100mm</t>
  </si>
  <si>
    <t>100 kus</t>
  </si>
  <si>
    <t>144</t>
  </si>
  <si>
    <t>73</t>
  </si>
  <si>
    <t>766660728</t>
  </si>
  <si>
    <t>Montáž dveřního interiérového kování - zámku</t>
  </si>
  <si>
    <t>146</t>
  </si>
  <si>
    <t>54924003</t>
  </si>
  <si>
    <t>zámek zadlabací mezipokojový pravý pro WC kování 72x55mm</t>
  </si>
  <si>
    <t>148</t>
  </si>
  <si>
    <t>75</t>
  </si>
  <si>
    <t>766660729</t>
  </si>
  <si>
    <t>Montáž dveřního interiérového kování - štítku s klikou</t>
  </si>
  <si>
    <t>150</t>
  </si>
  <si>
    <t>54914123</t>
  </si>
  <si>
    <t>kování rozetové klika/klika</t>
  </si>
  <si>
    <t>152</t>
  </si>
  <si>
    <t>77</t>
  </si>
  <si>
    <t>766691914</t>
  </si>
  <si>
    <t>Vyvěšení nebo zavěšení dřevěných křídel dveří pl do 2 m2</t>
  </si>
  <si>
    <t>154</t>
  </si>
  <si>
    <t>766694116</t>
  </si>
  <si>
    <t>Montáž parapetních desek dřevěných nebo plastových š do 30 cm</t>
  </si>
  <si>
    <t>156</t>
  </si>
  <si>
    <t>79</t>
  </si>
  <si>
    <t>61144401</t>
  </si>
  <si>
    <t>parapet plastový vnitřní komůrkový tl 20mm š 250mm</t>
  </si>
  <si>
    <t>158</t>
  </si>
  <si>
    <t>766695213</t>
  </si>
  <si>
    <t>Montáž truhlářských prahů dveří jednokřídlových š přes 10 cm</t>
  </si>
  <si>
    <t>160</t>
  </si>
  <si>
    <t>81</t>
  </si>
  <si>
    <t>61187181</t>
  </si>
  <si>
    <t>práh dveřní dřevěný dubový tl 20mm dl 920mm š 150mm</t>
  </si>
  <si>
    <t>162</t>
  </si>
  <si>
    <t>998766201</t>
  </si>
  <si>
    <t>Přesun hmot procentní pro kce truhlářské v objektech v do 6 m</t>
  </si>
  <si>
    <t>164</t>
  </si>
  <si>
    <t>776</t>
  </si>
  <si>
    <t>Podlahy povlakové</t>
  </si>
  <si>
    <t>83</t>
  </si>
  <si>
    <t>28411106</t>
  </si>
  <si>
    <t>PVC vinyl heterogenní zátěžový tl 3.35mm, nášlapná vrstva 0.7mm, hořlavost Bfl-s1, smykové tření µ ≥0.5, třída zátěže 34/42, útlum 15dB, otlak 0.05</t>
  </si>
  <si>
    <t>166</t>
  </si>
  <si>
    <t>776111115</t>
  </si>
  <si>
    <t>Broušení podkladu povlakových podlah před litím stěrky</t>
  </si>
  <si>
    <t>168</t>
  </si>
  <si>
    <t>85</t>
  </si>
  <si>
    <t>776111116</t>
  </si>
  <si>
    <t>Odstranění zbytků lepidla z podkladu povlakových podlah broušením</t>
  </si>
  <si>
    <t>170</t>
  </si>
  <si>
    <t>776111311</t>
  </si>
  <si>
    <t>Vysátí podkladu povlakových podlah</t>
  </si>
  <si>
    <t>172</t>
  </si>
  <si>
    <t>87</t>
  </si>
  <si>
    <t>776121321</t>
  </si>
  <si>
    <t>Neředěná penetrace savého podkladu povlakových podlah</t>
  </si>
  <si>
    <t>174</t>
  </si>
  <si>
    <t>776141123</t>
  </si>
  <si>
    <t>Stěrka podlahová nivelační pro vyrovnání podkladu povlakových podlah pevnosti 30 MPa tl přes 5 do 8 mm</t>
  </si>
  <si>
    <t>176</t>
  </si>
  <si>
    <t>89</t>
  </si>
  <si>
    <t>776201812</t>
  </si>
  <si>
    <t>Demontáž lepených povlakových podlah s podložkou ručně</t>
  </si>
  <si>
    <t>178</t>
  </si>
  <si>
    <t>776221111</t>
  </si>
  <si>
    <t>Lepení pásů z PVC standardním lepidlem</t>
  </si>
  <si>
    <t>180</t>
  </si>
  <si>
    <t>91</t>
  </si>
  <si>
    <t>776411111</t>
  </si>
  <si>
    <t>Montáž obvodových soklíků výšky do 80 mm</t>
  </si>
  <si>
    <t>182</t>
  </si>
  <si>
    <t>28411003</t>
  </si>
  <si>
    <t>lišta soklová PVC 30x30mm</t>
  </si>
  <si>
    <t>184</t>
  </si>
  <si>
    <t>93</t>
  </si>
  <si>
    <t>776991121</t>
  </si>
  <si>
    <t>Základní čištění nově položených podlahovin vysátím a setřením vlhkým mopem</t>
  </si>
  <si>
    <t>186</t>
  </si>
  <si>
    <t>998776201</t>
  </si>
  <si>
    <t>Přesun hmot procentní pro podlahy povlakové v objektech v do 6 m</t>
  </si>
  <si>
    <t>188</t>
  </si>
  <si>
    <t>781</t>
  </si>
  <si>
    <t>Dokončovací práce - obklady</t>
  </si>
  <si>
    <t>95</t>
  </si>
  <si>
    <t>781111011</t>
  </si>
  <si>
    <t>Ometení (oprášení) stěny při přípravě podkladu</t>
  </si>
  <si>
    <t>190</t>
  </si>
  <si>
    <t>781121011</t>
  </si>
  <si>
    <t>Nátěr penetrační na stěnu</t>
  </si>
  <si>
    <t>192</t>
  </si>
  <si>
    <t>97</t>
  </si>
  <si>
    <t>781151031</t>
  </si>
  <si>
    <t>Celoplošné vyrovnání podkladu stěrkou tl 3 mm</t>
  </si>
  <si>
    <t>194</t>
  </si>
  <si>
    <t>781474112</t>
  </si>
  <si>
    <t>Montáž obkladů vnitřních keramických hladkých přes 9 do 12 ks/m2 lepených flexibilním lepidlem</t>
  </si>
  <si>
    <t>196</t>
  </si>
  <si>
    <t>99</t>
  </si>
  <si>
    <t>59761026</t>
  </si>
  <si>
    <t>obklad keramický hladký do 12ks/m2</t>
  </si>
  <si>
    <t>198</t>
  </si>
  <si>
    <t>781491021</t>
  </si>
  <si>
    <t>Montáž zrcadel plochy do 1 m2 lepených silikonovým tmelem na keramický obklad</t>
  </si>
  <si>
    <t>200</t>
  </si>
  <si>
    <t>101</t>
  </si>
  <si>
    <t>63465122</t>
  </si>
  <si>
    <t>zrcadlo nemontované čiré tl 3mm max rozměr 3210x2250mm</t>
  </si>
  <si>
    <t>202</t>
  </si>
  <si>
    <t>781495115</t>
  </si>
  <si>
    <t>Spárování vnitřních obkladů silikonem</t>
  </si>
  <si>
    <t>204</t>
  </si>
  <si>
    <t>103</t>
  </si>
  <si>
    <t>781495184</t>
  </si>
  <si>
    <t>Řezání pracnější rovné keramických obkladaček</t>
  </si>
  <si>
    <t>206</t>
  </si>
  <si>
    <t>781495211</t>
  </si>
  <si>
    <t>Čištění vnitřních ploch stěn po provedení obkladu chemickými prostředky</t>
  </si>
  <si>
    <t>208</t>
  </si>
  <si>
    <t>105</t>
  </si>
  <si>
    <t>998781201</t>
  </si>
  <si>
    <t>Přesun hmot procentní pro obklady keramické v objektech v do 6 m</t>
  </si>
  <si>
    <t>210</t>
  </si>
  <si>
    <t>783</t>
  </si>
  <si>
    <t>Dokončovací práce - nátěry</t>
  </si>
  <si>
    <t>783801203</t>
  </si>
  <si>
    <t>Okartáčování omítek před provedením nátěru</t>
  </si>
  <si>
    <t>212</t>
  </si>
  <si>
    <t>107</t>
  </si>
  <si>
    <t>783801503</t>
  </si>
  <si>
    <t>Omytí omítek tlakovou vodou před provedením nátěru</t>
  </si>
  <si>
    <t>214</t>
  </si>
  <si>
    <t>783823135</t>
  </si>
  <si>
    <t>Penetrační silikonový nátěr hladkých, tenkovrstvých zrnitých nebo štukových omítek</t>
  </si>
  <si>
    <t>216</t>
  </si>
  <si>
    <t>109</t>
  </si>
  <si>
    <t>783827425</t>
  </si>
  <si>
    <t>Krycí dvojnásobný silikonový nátěr omítek stupně členitosti 1 a 2</t>
  </si>
  <si>
    <t>218</t>
  </si>
  <si>
    <t>784</t>
  </si>
  <si>
    <t>Dokončovací práce - malby a tapety</t>
  </si>
  <si>
    <t>784111001</t>
  </si>
  <si>
    <t>Oprášení (ometení ) podkladu v místnostech v do 3,80 m</t>
  </si>
  <si>
    <t>220</t>
  </si>
  <si>
    <t>111</t>
  </si>
  <si>
    <t>784181121</t>
  </si>
  <si>
    <t>Hloubková jednonásobná bezbarvá penetrace podkladu v místnostech v do 3,80 m</t>
  </si>
  <si>
    <t>222</t>
  </si>
  <si>
    <t>R.6</t>
  </si>
  <si>
    <t>Plastové tabulky směr úniku z fotoluminiscenčního materiálu D+M</t>
  </si>
  <si>
    <t>Ks</t>
  </si>
  <si>
    <t>224</t>
  </si>
  <si>
    <t>113</t>
  </si>
  <si>
    <t>R.7</t>
  </si>
  <si>
    <t>Plastová tabulky hlavní uzávěr vody z fotoluminiscenčního materiálu D+M</t>
  </si>
  <si>
    <t>226</t>
  </si>
  <si>
    <t>R.8</t>
  </si>
  <si>
    <t>Plastová tabulka hasící přístroj z fotoluminiscenčního materiálu D+M</t>
  </si>
  <si>
    <t>ks</t>
  </si>
  <si>
    <t>228</t>
  </si>
  <si>
    <t>115</t>
  </si>
  <si>
    <t>R.9</t>
  </si>
  <si>
    <t>D+M hasicí přístroj (PHP)</t>
  </si>
  <si>
    <t>230</t>
  </si>
  <si>
    <t>784211101</t>
  </si>
  <si>
    <t>Dvojnásobné bílé malby ze směsí za mokra výborně oděruvzdorných v místnostech v do 3,80 m</t>
  </si>
  <si>
    <t>232</t>
  </si>
  <si>
    <t>Objekt3 - SO 02 Technika prostředí stavby</t>
  </si>
  <si>
    <t xml:space="preserve">D1 - 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</si>
  <si>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</si>
  <si>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</si>
  <si>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</si>
  <si>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</si>
  <si>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</si>
  <si>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>D1</t>
  </si>
  <si>
    <t>721173724</t>
  </si>
  <si>
    <t>Potrubí kanalizační z PE připojovací DN 70</t>
  </si>
  <si>
    <t>721194107</t>
  </si>
  <si>
    <t>Vyvedení a upevnění odpadních výpustek DN 70</t>
  </si>
  <si>
    <t>721194109</t>
  </si>
  <si>
    <t>Vyvedení a upevnění odpadních výpustek DN 150</t>
  </si>
  <si>
    <t>721290111</t>
  </si>
  <si>
    <t>Zkouška těsnosti potrubí kanalizace vodou DN do 150</t>
  </si>
  <si>
    <t>998721201</t>
  </si>
  <si>
    <t>Přesun hmot procentní pro vnitřní kanalizace v objektech v do 6 m</t>
  </si>
  <si>
    <t>722</t>
  </si>
  <si>
    <t>Zdravotechnika - vnitřní vodovod</t>
  </si>
  <si>
    <t>R01 722</t>
  </si>
  <si>
    <t>úprava stávajícího potrubí pro napojení nového rozvodu</t>
  </si>
  <si>
    <t>722174001</t>
  </si>
  <si>
    <t>Potrubí vodovodní plastové PPR svar polyfúze PN 16 D 16x2,2 mm</t>
  </si>
  <si>
    <t>722181222</t>
  </si>
  <si>
    <t>Ochrana vodovodního potrubí přilepenými termoizolačními trubicemi z PE tl přes 6 do 9 mm DN přes 22 do 45 mm</t>
  </si>
  <si>
    <t>722190401</t>
  </si>
  <si>
    <t>Vyvedení a upevnění výpustku DN do 25</t>
  </si>
  <si>
    <t>722190901</t>
  </si>
  <si>
    <t>Uzavření nebo otevření vodovodního potrubí při opravách</t>
  </si>
  <si>
    <t>722220111</t>
  </si>
  <si>
    <t>Nástěnka pro výtokový ventil G 1/2" s jedním závitem</t>
  </si>
  <si>
    <t>R.10</t>
  </si>
  <si>
    <t>demontáž a zpětná montáž průtokového ohřívače vody</t>
  </si>
  <si>
    <t>722221134</t>
  </si>
  <si>
    <t>Ventil výtokový G 1/2" s jedním závitem</t>
  </si>
  <si>
    <t>soubor</t>
  </si>
  <si>
    <t>722290215</t>
  </si>
  <si>
    <t>Zkouška těsnosti vodovodního potrubí hrdlového nebo přírubového DN do 100</t>
  </si>
  <si>
    <t>722290234</t>
  </si>
  <si>
    <t>Proplach a dezinfekce vodovodního potrubí DN do 80</t>
  </si>
  <si>
    <t>998722201</t>
  </si>
  <si>
    <t>Přesun hmot procentní pro vnitřní vodovod v objektech v do 6 m</t>
  </si>
  <si>
    <t>725</t>
  </si>
  <si>
    <t>Zdravotechnika - zařizovací předměty</t>
  </si>
  <si>
    <t>725112022</t>
  </si>
  <si>
    <t>Klozet keramický závěsný na nosné stěny s hlubokým splachováním odpad vodorovný</t>
  </si>
  <si>
    <t>Pol10</t>
  </si>
  <si>
    <t>Přesunutí vodoměrné sestavy</t>
  </si>
  <si>
    <t>725211601</t>
  </si>
  <si>
    <t>Umyvadlo keramické bílé šířky 500 mm bez krytu na sifon připevněné na stěnu šrouby</t>
  </si>
  <si>
    <t>725291511</t>
  </si>
  <si>
    <t>Doplňky zařízení koupelen a záchodů plastové dávkovač tekutého mýdla na 350 ml</t>
  </si>
  <si>
    <t>725291521</t>
  </si>
  <si>
    <t>Doplňky zařízení koupelen a záchodů plastové zásobník toaletních papírů</t>
  </si>
  <si>
    <t>725291531</t>
  </si>
  <si>
    <t>Doplňky zařízení koupelen a záchodů plastové zásobník papírových ručníků</t>
  </si>
  <si>
    <t>725822611</t>
  </si>
  <si>
    <t>Baterie umyvadlová stojánková páková bez výpusti</t>
  </si>
  <si>
    <t>725865501</t>
  </si>
  <si>
    <t>Odpadní souprava DN 40/50 se zápachovou uzávěrkou</t>
  </si>
  <si>
    <t>998725201</t>
  </si>
  <si>
    <t>Přesun hmot procentní pro zařizovací předměty v objektech v do 6 m</t>
  </si>
  <si>
    <t>726</t>
  </si>
  <si>
    <t>Zdravotechnika - předstěnové instalace</t>
  </si>
  <si>
    <t>726121001</t>
  </si>
  <si>
    <t>Instalační předstěna - klozet v 1120 mm závěsný do bytových jader mezi dvě stěny včetně tlačítek</t>
  </si>
  <si>
    <t>998726212</t>
  </si>
  <si>
    <t>Přesun hmot procentní pro instalační prefabrikáty v objektech v přes 6 do 12 m</t>
  </si>
  <si>
    <t>741</t>
  </si>
  <si>
    <t>Elektroinstalace - silnoproud</t>
  </si>
  <si>
    <t>741810001</t>
  </si>
  <si>
    <t>Celková prohlídka elektrického rozvodu a zařízení do 100 000,- Kč</t>
  </si>
  <si>
    <t>R04 741</t>
  </si>
  <si>
    <t>Osazení podružného rozvaděče v předsíňce</t>
  </si>
  <si>
    <t>R.11</t>
  </si>
  <si>
    <t>Dokumentace skutečného provedení elektroinstalace- podklad pro výchozí revizi</t>
  </si>
  <si>
    <t>R.12</t>
  </si>
  <si>
    <t>Výchozí elektro revize revizním technikem s oprávněním revizí na UTZ</t>
  </si>
  <si>
    <t>R.13</t>
  </si>
  <si>
    <t>Zajištění průkazu UTZ</t>
  </si>
  <si>
    <t>R.14</t>
  </si>
  <si>
    <t>D+M tepelného stropního zářiče 300W , včetně termostatu a prostorového čidla</t>
  </si>
  <si>
    <t>R.15</t>
  </si>
  <si>
    <t>D+M tepelného stropního zářiče 100W, včetně termostatu a prostorového čidla</t>
  </si>
  <si>
    <t>741112001</t>
  </si>
  <si>
    <t>Montáž krabice zapuštěná plastová kruhová</t>
  </si>
  <si>
    <t>741122611</t>
  </si>
  <si>
    <t>Montáž kabel Cu plný kulatý žíla 3x1,5 až 6 mm2 uložený pevně (např. CYKY)</t>
  </si>
  <si>
    <t>34111036</t>
  </si>
  <si>
    <t>kabel instalační jádro Cu plné izolace PVC plášť PVC 450/750V (CYKY) 3x2,5mm2</t>
  </si>
  <si>
    <t>741122642</t>
  </si>
  <si>
    <t>Montáž kabel Cu plný kulatý žíla 5x4 až 6 mm2 uložený pevně (např. CYKY)</t>
  </si>
  <si>
    <t>34111100</t>
  </si>
  <si>
    <t>kabel instalační jádro Cu plné izolace PVC plášť PVC 450/750V (CYKY) 5x6mm2</t>
  </si>
  <si>
    <t>741130001</t>
  </si>
  <si>
    <t>Ukončení vodič izolovaný do 2,5 mm2 v rozvaděči nebo na přístroji</t>
  </si>
  <si>
    <t>741130005</t>
  </si>
  <si>
    <t>Ukončení vodič izolovaný do 10 mm2 v rozvaděči nebo na přístroji</t>
  </si>
  <si>
    <t>34571450</t>
  </si>
  <si>
    <t>krabice pod omítku PVC přístrojová kruhová D 70mm</t>
  </si>
  <si>
    <t>741310001</t>
  </si>
  <si>
    <t>Montáž spínač nástěnný 1-jednopólový prostředí normální se zapojením vodičů</t>
  </si>
  <si>
    <t>34539000</t>
  </si>
  <si>
    <t>přístroj spínače jednopólového, řazení 1, 1So šroubové svorky</t>
  </si>
  <si>
    <t>34539049</t>
  </si>
  <si>
    <t>kryt spínače jednoduchý</t>
  </si>
  <si>
    <t>34539059</t>
  </si>
  <si>
    <t>rámeček jednonásobný</t>
  </si>
  <si>
    <t>741313001</t>
  </si>
  <si>
    <t>Montáž zásuvka (polo)zapuštěná bezšroubové připojení 2P+PE se zapojením vodičů</t>
  </si>
  <si>
    <t>ABB.5519AA02357B</t>
  </si>
  <si>
    <t>Zásuvka jednonásobná, chráněná, s clonkami, s bezšroub. svorkami</t>
  </si>
  <si>
    <t>34555241</t>
  </si>
  <si>
    <t>přístroj zásuvky zápustné jednonásobné, krytka s clonkami, bezšroubové svorky</t>
  </si>
  <si>
    <t>34555202</t>
  </si>
  <si>
    <t>zásuvka zápustná jednonásobná chráněná, šroubové svorky</t>
  </si>
  <si>
    <t>741370032</t>
  </si>
  <si>
    <t>Montáž svítidlo žárovkové bytové nástěnné přisazené 1 zdroj se sklem</t>
  </si>
  <si>
    <t>34818210</t>
  </si>
  <si>
    <t>svítidlo interiérové nástěnné plastové IP42 109, 1x9W , včetně nouzového modulu</t>
  </si>
  <si>
    <t>741813001</t>
  </si>
  <si>
    <t>Měření impedance nulové smyčky okruhu vedení jednofázového 220 V</t>
  </si>
  <si>
    <t>998741202</t>
  </si>
  <si>
    <t>Přesun hmot procentní pro silnoproud v objektech v přes 6 do 12 m</t>
  </si>
  <si>
    <t>751</t>
  </si>
  <si>
    <t>Vzduchotechnika</t>
  </si>
  <si>
    <t>R01 751</t>
  </si>
  <si>
    <t>posun vnitřní a venkovní jednotky VZT o 1m k rohu zdiva včetně pomocních prací (přemístěni venkovních nosných konzol, nové prostupy nosnou zdí a zapravení původních prostupů)</t>
  </si>
  <si>
    <t>Objekt4 - VRN</t>
  </si>
  <si>
    <t>VRN - Vedlejší rozpočtové náklady</t>
  </si>
  <si>
    <t xml:space="preserve">    VRN3 - Zařízení staveniště</t>
  </si>
  <si>
    <t xml:space="preserve">    D1 - Ostatní</t>
  </si>
  <si>
    <t xml:space="preserve">    VRN7 - Provozní vlivy</t>
  </si>
  <si>
    <t>Vedlejší rozpočtové náklady</t>
  </si>
  <si>
    <t>VRN3</t>
  </si>
  <si>
    <t>Zařízení staveniště</t>
  </si>
  <si>
    <t>032002000</t>
  </si>
  <si>
    <t>Vybavení staveniště</t>
  </si>
  <si>
    <t>032002000.1</t>
  </si>
  <si>
    <t xml:space="preserve">Mobilní WC  včetně umyvadla- vývážení 1x týdně po dobu 2měsíců</t>
  </si>
  <si>
    <t>dny</t>
  </si>
  <si>
    <t>032002000.2</t>
  </si>
  <si>
    <t>Stavební buňka včetně jednoho okna připojením na el. . Včtně osazení</t>
  </si>
  <si>
    <t>Ostatní</t>
  </si>
  <si>
    <t>032002000.3</t>
  </si>
  <si>
    <t>Dokumetace skutečného provedení stavby</t>
  </si>
  <si>
    <t>032002000.4</t>
  </si>
  <si>
    <t xml:space="preserve">Vypracování geometrického plánu vedení spaškové kanalizace včetně zajištění  vloženžení zápisu o věcném břemení (služebnosti) do katastru nemovistí na všech cizích pozemcích</t>
  </si>
  <si>
    <t>032002000.5</t>
  </si>
  <si>
    <t>Kompletace dokumentace potřebné ke kolaudaci stavby</t>
  </si>
  <si>
    <t>VRN7</t>
  </si>
  <si>
    <t>Provozní vlivy</t>
  </si>
  <si>
    <t>070001000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</si>
</sst>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167" fontId="19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29" t="s">
        <v>39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40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49</v>
      </c>
      <c r="AI60" s="39"/>
      <c r="AJ60" s="39"/>
      <c r="AK60" s="39"/>
      <c r="AL60" s="39"/>
      <c r="AM60" s="61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52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49</v>
      </c>
      <c r="AI75" s="39"/>
      <c r="AJ75" s="39"/>
      <c r="AK75" s="39"/>
      <c r="AL75" s="39"/>
      <c r="AM75" s="61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2023_05_30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Doudleby nad Orlicí - stavědlo II. - napojení kanalizace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Doudleby nad Orlicí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30. 5. 2023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54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55</v>
      </c>
      <c r="D92" s="91"/>
      <c r="E92" s="91"/>
      <c r="F92" s="91"/>
      <c r="G92" s="91"/>
      <c r="H92" s="92"/>
      <c r="I92" s="93" t="s">
        <v>56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57</v>
      </c>
      <c r="AH92" s="91"/>
      <c r="AI92" s="91"/>
      <c r="AJ92" s="91"/>
      <c r="AK92" s="91"/>
      <c r="AL92" s="91"/>
      <c r="AM92" s="91"/>
      <c r="AN92" s="93" t="s">
        <v>58</v>
      </c>
      <c r="AO92" s="91"/>
      <c r="AP92" s="95"/>
      <c r="AQ92" s="96" t="s">
        <v>59</v>
      </c>
      <c r="AR92" s="41"/>
      <c r="AS92" s="97" t="s">
        <v>60</v>
      </c>
      <c r="AT92" s="98" t="s">
        <v>61</v>
      </c>
      <c r="AU92" s="98" t="s">
        <v>62</v>
      </c>
      <c r="AV92" s="98" t="s">
        <v>63</v>
      </c>
      <c r="AW92" s="98" t="s">
        <v>64</v>
      </c>
      <c r="AX92" s="98" t="s">
        <v>65</v>
      </c>
      <c r="AY92" s="98" t="s">
        <v>66</v>
      </c>
      <c r="AZ92" s="98" t="s">
        <v>67</v>
      </c>
      <c r="BA92" s="98" t="s">
        <v>68</v>
      </c>
      <c r="BB92" s="98" t="s">
        <v>69</v>
      </c>
      <c r="BC92" s="98" t="s">
        <v>70</v>
      </c>
      <c r="BD92" s="99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72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ROUND(SUM(AG95:AG98),2)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ROUND(SUM(AS95:AS98),2)</f>
        <v>0</v>
      </c>
      <c r="AT94" s="111">
        <f>ROUND(SUM(AV94:AW94),2)</f>
        <v>0</v>
      </c>
      <c r="AU94" s="112">
        <f>ROUND(SUM(AU95:AU98),5)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ROUND(SUM(AZ95:AZ98),2)</f>
        <v>0</v>
      </c>
      <c r="BA94" s="111">
        <f>ROUND(SUM(BA95:BA98),2)</f>
        <v>0</v>
      </c>
      <c r="BB94" s="111">
        <f>ROUND(SUM(BB95:BB98),2)</f>
        <v>0</v>
      </c>
      <c r="BC94" s="111">
        <f>ROUND(SUM(BC95:BC98),2)</f>
        <v>0</v>
      </c>
      <c r="BD94" s="113">
        <f>ROUND(SUM(BD95:BD98),2)</f>
        <v>0</v>
      </c>
      <c r="BE94" s="6"/>
      <c r="BS94" s="114" t="s">
        <v>73</v>
      </c>
      <c r="BT94" s="114" t="s">
        <v>74</v>
      </c>
      <c r="BU94" s="115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16.5" customHeight="1">
      <c r="A95" s="116" t="s">
        <v>78</v>
      </c>
      <c r="B95" s="117"/>
      <c r="C95" s="118"/>
      <c r="D95" s="119" t="s">
        <v>79</v>
      </c>
      <c r="E95" s="119"/>
      <c r="F95" s="119"/>
      <c r="G95" s="119"/>
      <c r="H95" s="119"/>
      <c r="I95" s="120"/>
      <c r="J95" s="119" t="s">
        <v>80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'Objekt1 - SO 01 Přípojka 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81</v>
      </c>
      <c r="AR95" s="123"/>
      <c r="AS95" s="124">
        <v>0</v>
      </c>
      <c r="AT95" s="125">
        <f>ROUND(SUM(AV95:AW95),2)</f>
        <v>0</v>
      </c>
      <c r="AU95" s="126">
        <f>'Objekt1 - SO 01 Přípojka ...'!P121</f>
        <v>0</v>
      </c>
      <c r="AV95" s="125">
        <f>'Objekt1 - SO 01 Přípojka ...'!J33</f>
        <v>0</v>
      </c>
      <c r="AW95" s="125">
        <f>'Objekt1 - SO 01 Přípojka ...'!J34</f>
        <v>0</v>
      </c>
      <c r="AX95" s="125">
        <f>'Objekt1 - SO 01 Přípojka ...'!J35</f>
        <v>0</v>
      </c>
      <c r="AY95" s="125">
        <f>'Objekt1 - SO 01 Přípojka ...'!J36</f>
        <v>0</v>
      </c>
      <c r="AZ95" s="125">
        <f>'Objekt1 - SO 01 Přípojka ...'!F33</f>
        <v>0</v>
      </c>
      <c r="BA95" s="125">
        <f>'Objekt1 - SO 01 Přípojka ...'!F34</f>
        <v>0</v>
      </c>
      <c r="BB95" s="125">
        <f>'Objekt1 - SO 01 Přípojka ...'!F35</f>
        <v>0</v>
      </c>
      <c r="BC95" s="125">
        <f>'Objekt1 - SO 01 Přípojka ...'!F36</f>
        <v>0</v>
      </c>
      <c r="BD95" s="127">
        <f>'Objekt1 - SO 01 Přípojka ...'!F37</f>
        <v>0</v>
      </c>
      <c r="BE95" s="7"/>
      <c r="BT95" s="128" t="s">
        <v>82</v>
      </c>
      <c r="BV95" s="128" t="s">
        <v>76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7" customFormat="1" ht="16.5" customHeight="1">
      <c r="A96" s="116" t="s">
        <v>78</v>
      </c>
      <c r="B96" s="117"/>
      <c r="C96" s="118"/>
      <c r="D96" s="119" t="s">
        <v>85</v>
      </c>
      <c r="E96" s="119"/>
      <c r="F96" s="119"/>
      <c r="G96" s="119"/>
      <c r="H96" s="119"/>
      <c r="I96" s="120"/>
      <c r="J96" s="119" t="s">
        <v>86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'Objekt2 - SO 02 Stavební 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81</v>
      </c>
      <c r="AR96" s="123"/>
      <c r="AS96" s="124">
        <v>0</v>
      </c>
      <c r="AT96" s="125">
        <f>ROUND(SUM(AV96:AW96),2)</f>
        <v>0</v>
      </c>
      <c r="AU96" s="126">
        <f>'Objekt2 - SO 02 Stavební ...'!P134</f>
        <v>0</v>
      </c>
      <c r="AV96" s="125">
        <f>'Objekt2 - SO 02 Stavební ...'!J33</f>
        <v>0</v>
      </c>
      <c r="AW96" s="125">
        <f>'Objekt2 - SO 02 Stavební ...'!J34</f>
        <v>0</v>
      </c>
      <c r="AX96" s="125">
        <f>'Objekt2 - SO 02 Stavební ...'!J35</f>
        <v>0</v>
      </c>
      <c r="AY96" s="125">
        <f>'Objekt2 - SO 02 Stavební ...'!J36</f>
        <v>0</v>
      </c>
      <c r="AZ96" s="125">
        <f>'Objekt2 - SO 02 Stavební ...'!F33</f>
        <v>0</v>
      </c>
      <c r="BA96" s="125">
        <f>'Objekt2 - SO 02 Stavební ...'!F34</f>
        <v>0</v>
      </c>
      <c r="BB96" s="125">
        <f>'Objekt2 - SO 02 Stavební ...'!F35</f>
        <v>0</v>
      </c>
      <c r="BC96" s="125">
        <f>'Objekt2 - SO 02 Stavební ...'!F36</f>
        <v>0</v>
      </c>
      <c r="BD96" s="127">
        <f>'Objekt2 - SO 02 Stavební ...'!F37</f>
        <v>0</v>
      </c>
      <c r="BE96" s="7"/>
      <c r="BT96" s="128" t="s">
        <v>82</v>
      </c>
      <c r="BV96" s="128" t="s">
        <v>76</v>
      </c>
      <c r="BW96" s="128" t="s">
        <v>87</v>
      </c>
      <c r="BX96" s="128" t="s">
        <v>5</v>
      </c>
      <c r="CL96" s="128" t="s">
        <v>1</v>
      </c>
      <c r="CM96" s="128" t="s">
        <v>84</v>
      </c>
    </row>
    <row r="97" s="7" customFormat="1" ht="16.5" customHeight="1">
      <c r="A97" s="116" t="s">
        <v>78</v>
      </c>
      <c r="B97" s="117"/>
      <c r="C97" s="118"/>
      <c r="D97" s="119" t="s">
        <v>88</v>
      </c>
      <c r="E97" s="119"/>
      <c r="F97" s="119"/>
      <c r="G97" s="119"/>
      <c r="H97" s="119"/>
      <c r="I97" s="120"/>
      <c r="J97" s="119" t="s">
        <v>89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'Objekt3 - SO 02 Technika 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81</v>
      </c>
      <c r="AR97" s="123"/>
      <c r="AS97" s="124">
        <v>0</v>
      </c>
      <c r="AT97" s="125">
        <f>ROUND(SUM(AV97:AW97),2)</f>
        <v>0</v>
      </c>
      <c r="AU97" s="126">
        <f>'Objekt3 - SO 02 Technika ...'!P124</f>
        <v>0</v>
      </c>
      <c r="AV97" s="125">
        <f>'Objekt3 - SO 02 Technika ...'!J33</f>
        <v>0</v>
      </c>
      <c r="AW97" s="125">
        <f>'Objekt3 - SO 02 Technika ...'!J34</f>
        <v>0</v>
      </c>
      <c r="AX97" s="125">
        <f>'Objekt3 - SO 02 Technika ...'!J35</f>
        <v>0</v>
      </c>
      <c r="AY97" s="125">
        <f>'Objekt3 - SO 02 Technika ...'!J36</f>
        <v>0</v>
      </c>
      <c r="AZ97" s="125">
        <f>'Objekt3 - SO 02 Technika ...'!F33</f>
        <v>0</v>
      </c>
      <c r="BA97" s="125">
        <f>'Objekt3 - SO 02 Technika ...'!F34</f>
        <v>0</v>
      </c>
      <c r="BB97" s="125">
        <f>'Objekt3 - SO 02 Technika ...'!F35</f>
        <v>0</v>
      </c>
      <c r="BC97" s="125">
        <f>'Objekt3 - SO 02 Technika ...'!F36</f>
        <v>0</v>
      </c>
      <c r="BD97" s="127">
        <f>'Objekt3 - SO 02 Technika ...'!F37</f>
        <v>0</v>
      </c>
      <c r="BE97" s="7"/>
      <c r="BT97" s="128" t="s">
        <v>82</v>
      </c>
      <c r="BV97" s="128" t="s">
        <v>76</v>
      </c>
      <c r="BW97" s="128" t="s">
        <v>90</v>
      </c>
      <c r="BX97" s="128" t="s">
        <v>5</v>
      </c>
      <c r="CL97" s="128" t="s">
        <v>1</v>
      </c>
      <c r="CM97" s="128" t="s">
        <v>84</v>
      </c>
    </row>
    <row r="98" s="7" customFormat="1" ht="16.5" customHeight="1">
      <c r="A98" s="116" t="s">
        <v>78</v>
      </c>
      <c r="B98" s="117"/>
      <c r="C98" s="118"/>
      <c r="D98" s="119" t="s">
        <v>91</v>
      </c>
      <c r="E98" s="119"/>
      <c r="F98" s="119"/>
      <c r="G98" s="119"/>
      <c r="H98" s="119"/>
      <c r="I98" s="120"/>
      <c r="J98" s="119" t="s">
        <v>92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'Objekt4 - VRN'!J30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81</v>
      </c>
      <c r="AR98" s="123"/>
      <c r="AS98" s="129">
        <v>0</v>
      </c>
      <c r="AT98" s="130">
        <f>ROUND(SUM(AV98:AW98),2)</f>
        <v>0</v>
      </c>
      <c r="AU98" s="131">
        <f>'Objekt4 - VRN'!P120</f>
        <v>0</v>
      </c>
      <c r="AV98" s="130">
        <f>'Objekt4 - VRN'!J33</f>
        <v>0</v>
      </c>
      <c r="AW98" s="130">
        <f>'Objekt4 - VRN'!J34</f>
        <v>0</v>
      </c>
      <c r="AX98" s="130">
        <f>'Objekt4 - VRN'!J35</f>
        <v>0</v>
      </c>
      <c r="AY98" s="130">
        <f>'Objekt4 - VRN'!J36</f>
        <v>0</v>
      </c>
      <c r="AZ98" s="130">
        <f>'Objekt4 - VRN'!F33</f>
        <v>0</v>
      </c>
      <c r="BA98" s="130">
        <f>'Objekt4 - VRN'!F34</f>
        <v>0</v>
      </c>
      <c r="BB98" s="130">
        <f>'Objekt4 - VRN'!F35</f>
        <v>0</v>
      </c>
      <c r="BC98" s="130">
        <f>'Objekt4 - VRN'!F36</f>
        <v>0</v>
      </c>
      <c r="BD98" s="132">
        <f>'Objekt4 - VRN'!F37</f>
        <v>0</v>
      </c>
      <c r="BE98" s="7"/>
      <c r="BT98" s="128" t="s">
        <v>82</v>
      </c>
      <c r="BV98" s="128" t="s">
        <v>76</v>
      </c>
      <c r="BW98" s="128" t="s">
        <v>93</v>
      </c>
      <c r="BX98" s="128" t="s">
        <v>5</v>
      </c>
      <c r="CL98" s="128" t="s">
        <v>1</v>
      </c>
      <c r="CM98" s="128" t="s">
        <v>84</v>
      </c>
    </row>
    <row r="99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  <c r="AP100" s="64"/>
      <c r="AQ100" s="64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sheet="1" formatColumns="0" formatRows="0" objects="1" scenarios="1" spinCount="100000" saltValue="qpdEbxUn8XrmwQKnvPjCx3NyHAm51om1gx3vzl5QYTKE1kC2sLHw2iRUkWN+DBvldu2lGOB7hgXaHtbPqDA9vg==" hashValue="m0sK+ktrlBX96XlZkj9GYTDhuVKPtSbxqUpb72tqPQbv7kVzkhe5u8SlK5m1rM9rf0TbSmVg4bVmNt4KgNV/rQ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Objekt1 - SO 01 Přípojka ...'!C2" display="/"/>
    <hyperlink ref="A96" location="'Objekt2 - SO 02 Stavební ...'!C2" display="/"/>
    <hyperlink ref="A97" location="'Objekt3 - SO 02 Technika ...'!C2" display="/"/>
    <hyperlink ref="A98" location="'Objekt4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94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Doudleby nad Orlicí - stavědlo II. - napojení kanalizace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26</v>
      </c>
      <c r="G12" s="35"/>
      <c r="H12" s="35"/>
      <c r="I12" s="137" t="s">
        <v>22</v>
      </c>
      <c r="J12" s="141" t="str">
        <f>'Rekapitulace stavby'!AN8</f>
        <v>30. 5. 2023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ROUND((SUM(BE121:BE160)),  2)</f>
        <v>0</v>
      </c>
      <c r="G33" s="35"/>
      <c r="H33" s="35"/>
      <c r="I33" s="152">
        <v>0.20999999999999999</v>
      </c>
      <c r="J33" s="151">
        <f>ROUND(((SUM(BE121:BE160))*I33),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ROUND((SUM(BF121:BF160)),  2)</f>
        <v>0</v>
      </c>
      <c r="G34" s="35"/>
      <c r="H34" s="35"/>
      <c r="I34" s="152">
        <v>0.14999999999999999</v>
      </c>
      <c r="J34" s="151">
        <f>ROUND(((SUM(BF121:BF160))*I34),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ROUND((SUM(BG121:BG160)),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ROUND((SUM(BH121:BH160)),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ROUND((SUM(BI121:BI160)),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Doudleby nad Orlicí - stavědlo II. - napojení kanalizace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Objekt1 - SO 01 Přípojka splaškové kanal.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30. 5. 2023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98</v>
      </c>
      <c r="D94" s="173"/>
      <c r="E94" s="173"/>
      <c r="F94" s="173"/>
      <c r="G94" s="173"/>
      <c r="H94" s="173"/>
      <c r="I94" s="173"/>
      <c r="J94" s="174" t="s">
        <v>99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100</v>
      </c>
      <c r="D96" s="37"/>
      <c r="E96" s="37"/>
      <c r="F96" s="37"/>
      <c r="G96" s="37"/>
      <c r="H96" s="37"/>
      <c r="I96" s="37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76"/>
      <c r="C97" s="177"/>
      <c r="D97" s="178" t="s">
        <v>102</v>
      </c>
      <c r="E97" s="179"/>
      <c r="F97" s="179"/>
      <c r="G97" s="179"/>
      <c r="H97" s="179"/>
      <c r="I97" s="179"/>
      <c r="J97" s="180">
        <f>J122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103</v>
      </c>
      <c r="E98" s="185"/>
      <c r="F98" s="185"/>
      <c r="G98" s="185"/>
      <c r="H98" s="185"/>
      <c r="I98" s="185"/>
      <c r="J98" s="186">
        <f>J123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104</v>
      </c>
      <c r="E99" s="185"/>
      <c r="F99" s="185"/>
      <c r="G99" s="185"/>
      <c r="H99" s="185"/>
      <c r="I99" s="185"/>
      <c r="J99" s="186">
        <f>J152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6"/>
      <c r="C100" s="177"/>
      <c r="D100" s="178" t="s">
        <v>105</v>
      </c>
      <c r="E100" s="179"/>
      <c r="F100" s="179"/>
      <c r="G100" s="179"/>
      <c r="H100" s="179"/>
      <c r="I100" s="179"/>
      <c r="J100" s="180">
        <f>J155</f>
        <v>0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2"/>
      <c r="C101" s="183"/>
      <c r="D101" s="184" t="s">
        <v>106</v>
      </c>
      <c r="E101" s="185"/>
      <c r="F101" s="185"/>
      <c r="G101" s="185"/>
      <c r="H101" s="185"/>
      <c r="I101" s="185"/>
      <c r="J101" s="186">
        <f>J156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107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71" t="str">
        <f>E7</f>
        <v>Doudleby nad Orlicí - stavědlo II. - napojení kanalizace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95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E9</f>
        <v>Objekt1 - SO 01 Přípojka splaškové kanal.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F12</f>
        <v xml:space="preserve"> </v>
      </c>
      <c r="G115" s="37"/>
      <c r="H115" s="37"/>
      <c r="I115" s="29" t="s">
        <v>22</v>
      </c>
      <c r="J115" s="76" t="str">
        <f>IF(J12="","",J12)</f>
        <v>30. 5. 2023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E15</f>
        <v xml:space="preserve"> </v>
      </c>
      <c r="G117" s="37"/>
      <c r="H117" s="37"/>
      <c r="I117" s="29" t="s">
        <v>30</v>
      </c>
      <c r="J117" s="33" t="str">
        <f>E21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28</v>
      </c>
      <c r="D118" s="37"/>
      <c r="E118" s="37"/>
      <c r="F118" s="24" t="str">
        <f>IF(E18="","",E18)</f>
        <v>Vyplň údaj</v>
      </c>
      <c r="G118" s="37"/>
      <c r="H118" s="37"/>
      <c r="I118" s="29" t="s">
        <v>32</v>
      </c>
      <c r="J118" s="33" t="str">
        <f>E24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88"/>
      <c r="B120" s="189"/>
      <c r="C120" s="190" t="s">
        <v>108</v>
      </c>
      <c r="D120" s="191" t="s">
        <v>59</v>
      </c>
      <c r="E120" s="191" t="s">
        <v>55</v>
      </c>
      <c r="F120" s="191" t="s">
        <v>56</v>
      </c>
      <c r="G120" s="191" t="s">
        <v>109</v>
      </c>
      <c r="H120" s="191" t="s">
        <v>110</v>
      </c>
      <c r="I120" s="191" t="s">
        <v>111</v>
      </c>
      <c r="J120" s="191" t="s">
        <v>99</v>
      </c>
      <c r="K120" s="192" t="s">
        <v>112</v>
      </c>
      <c r="L120" s="193"/>
      <c r="M120" s="97" t="s">
        <v>1</v>
      </c>
      <c r="N120" s="98" t="s">
        <v>38</v>
      </c>
      <c r="O120" s="98" t="s">
        <v>113</v>
      </c>
      <c r="P120" s="98" t="s">
        <v>114</v>
      </c>
      <c r="Q120" s="98" t="s">
        <v>115</v>
      </c>
      <c r="R120" s="98" t="s">
        <v>116</v>
      </c>
      <c r="S120" s="98" t="s">
        <v>117</v>
      </c>
      <c r="T120" s="99" t="s">
        <v>118</v>
      </c>
      <c r="U120" s="188"/>
      <c r="V120" s="188"/>
      <c r="W120" s="188"/>
      <c r="X120" s="188"/>
      <c r="Y120" s="188"/>
      <c r="Z120" s="188"/>
      <c r="AA120" s="188"/>
      <c r="AB120" s="188"/>
      <c r="AC120" s="188"/>
      <c r="AD120" s="188"/>
      <c r="AE120" s="188"/>
    </row>
    <row r="121" s="2" customFormat="1" ht="22.8" customHeight="1">
      <c r="A121" s="35"/>
      <c r="B121" s="36"/>
      <c r="C121" s="104" t="s">
        <v>119</v>
      </c>
      <c r="D121" s="37"/>
      <c r="E121" s="37"/>
      <c r="F121" s="37"/>
      <c r="G121" s="37"/>
      <c r="H121" s="37"/>
      <c r="I121" s="37"/>
      <c r="J121" s="194">
        <f>BK121</f>
        <v>0</v>
      </c>
      <c r="K121" s="37"/>
      <c r="L121" s="41"/>
      <c r="M121" s="100"/>
      <c r="N121" s="195"/>
      <c r="O121" s="101"/>
      <c r="P121" s="196">
        <f>P122+P155</f>
        <v>0</v>
      </c>
      <c r="Q121" s="101"/>
      <c r="R121" s="196">
        <f>R122+R155</f>
        <v>0</v>
      </c>
      <c r="S121" s="101"/>
      <c r="T121" s="197">
        <f>T122+T155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73</v>
      </c>
      <c r="AU121" s="14" t="s">
        <v>101</v>
      </c>
      <c r="BK121" s="198">
        <f>BK122+BK155</f>
        <v>0</v>
      </c>
    </row>
    <row r="122" s="12" customFormat="1" ht="25.92" customHeight="1">
      <c r="A122" s="12"/>
      <c r="B122" s="199"/>
      <c r="C122" s="200"/>
      <c r="D122" s="201" t="s">
        <v>73</v>
      </c>
      <c r="E122" s="202" t="s">
        <v>120</v>
      </c>
      <c r="F122" s="202" t="s">
        <v>121</v>
      </c>
      <c r="G122" s="200"/>
      <c r="H122" s="200"/>
      <c r="I122" s="203"/>
      <c r="J122" s="204">
        <f>BK122</f>
        <v>0</v>
      </c>
      <c r="K122" s="200"/>
      <c r="L122" s="205"/>
      <c r="M122" s="206"/>
      <c r="N122" s="207"/>
      <c r="O122" s="207"/>
      <c r="P122" s="208">
        <f>P123+P152</f>
        <v>0</v>
      </c>
      <c r="Q122" s="207"/>
      <c r="R122" s="208">
        <f>R123+R152</f>
        <v>0</v>
      </c>
      <c r="S122" s="207"/>
      <c r="T122" s="209">
        <f>T123+T152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0" t="s">
        <v>82</v>
      </c>
      <c r="AT122" s="211" t="s">
        <v>73</v>
      </c>
      <c r="AU122" s="211" t="s">
        <v>74</v>
      </c>
      <c r="AY122" s="210" t="s">
        <v>122</v>
      </c>
      <c r="BK122" s="212">
        <f>BK123+BK152</f>
        <v>0</v>
      </c>
    </row>
    <row r="123" s="12" customFormat="1" ht="22.8" customHeight="1">
      <c r="A123" s="12"/>
      <c r="B123" s="199"/>
      <c r="C123" s="200"/>
      <c r="D123" s="201" t="s">
        <v>73</v>
      </c>
      <c r="E123" s="213" t="s">
        <v>82</v>
      </c>
      <c r="F123" s="213" t="s">
        <v>123</v>
      </c>
      <c r="G123" s="200"/>
      <c r="H123" s="200"/>
      <c r="I123" s="203"/>
      <c r="J123" s="214">
        <f>BK123</f>
        <v>0</v>
      </c>
      <c r="K123" s="200"/>
      <c r="L123" s="205"/>
      <c r="M123" s="206"/>
      <c r="N123" s="207"/>
      <c r="O123" s="207"/>
      <c r="P123" s="208">
        <f>SUM(P124:P151)</f>
        <v>0</v>
      </c>
      <c r="Q123" s="207"/>
      <c r="R123" s="208">
        <f>SUM(R124:R151)</f>
        <v>0</v>
      </c>
      <c r="S123" s="207"/>
      <c r="T123" s="209">
        <f>SUM(T124:T151)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0" t="s">
        <v>82</v>
      </c>
      <c r="AT123" s="211" t="s">
        <v>73</v>
      </c>
      <c r="AU123" s="211" t="s">
        <v>82</v>
      </c>
      <c r="AY123" s="210" t="s">
        <v>122</v>
      </c>
      <c r="BK123" s="212">
        <f>SUM(BK124:BK151)</f>
        <v>0</v>
      </c>
    </row>
    <row r="124" s="2" customFormat="1" ht="16.5" customHeight="1">
      <c r="A124" s="35"/>
      <c r="B124" s="36"/>
      <c r="C124" s="215" t="s">
        <v>82</v>
      </c>
      <c r="D124" s="215" t="s">
        <v>124</v>
      </c>
      <c r="E124" s="216" t="s">
        <v>125</v>
      </c>
      <c r="F124" s="217" t="s">
        <v>126</v>
      </c>
      <c r="G124" s="218" t="s">
        <v>127</v>
      </c>
      <c r="H124" s="219">
        <v>12</v>
      </c>
      <c r="I124" s="220"/>
      <c r="J124" s="221">
        <f>ROUND(I124*H124,2)</f>
        <v>0</v>
      </c>
      <c r="K124" s="217" t="s">
        <v>1</v>
      </c>
      <c r="L124" s="41"/>
      <c r="M124" s="222" t="s">
        <v>1</v>
      </c>
      <c r="N124" s="223" t="s">
        <v>39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128</v>
      </c>
      <c r="AT124" s="226" t="s">
        <v>124</v>
      </c>
      <c r="AU124" s="226" t="s">
        <v>84</v>
      </c>
      <c r="AY124" s="14" t="s">
        <v>122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82</v>
      </c>
      <c r="BK124" s="227">
        <f>ROUND(I124*H124,2)</f>
        <v>0</v>
      </c>
      <c r="BL124" s="14" t="s">
        <v>128</v>
      </c>
      <c r="BM124" s="226" t="s">
        <v>84</v>
      </c>
    </row>
    <row r="125" s="2" customFormat="1">
      <c r="A125" s="35"/>
      <c r="B125" s="36"/>
      <c r="C125" s="37"/>
      <c r="D125" s="228" t="s">
        <v>129</v>
      </c>
      <c r="E125" s="37"/>
      <c r="F125" s="229" t="s">
        <v>126</v>
      </c>
      <c r="G125" s="37"/>
      <c r="H125" s="37"/>
      <c r="I125" s="230"/>
      <c r="J125" s="37"/>
      <c r="K125" s="37"/>
      <c r="L125" s="41"/>
      <c r="M125" s="231"/>
      <c r="N125" s="232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129</v>
      </c>
      <c r="AU125" s="14" t="s">
        <v>84</v>
      </c>
    </row>
    <row r="126" s="2" customFormat="1" ht="24.15" customHeight="1">
      <c r="A126" s="35"/>
      <c r="B126" s="36"/>
      <c r="C126" s="215" t="s">
        <v>84</v>
      </c>
      <c r="D126" s="215" t="s">
        <v>124</v>
      </c>
      <c r="E126" s="216" t="s">
        <v>130</v>
      </c>
      <c r="F126" s="217" t="s">
        <v>131</v>
      </c>
      <c r="G126" s="218" t="s">
        <v>132</v>
      </c>
      <c r="H126" s="219">
        <v>8</v>
      </c>
      <c r="I126" s="220"/>
      <c r="J126" s="221">
        <f>ROUND(I126*H126,2)</f>
        <v>0</v>
      </c>
      <c r="K126" s="217" t="s">
        <v>1</v>
      </c>
      <c r="L126" s="41"/>
      <c r="M126" s="222" t="s">
        <v>1</v>
      </c>
      <c r="N126" s="223" t="s">
        <v>39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128</v>
      </c>
      <c r="AT126" s="226" t="s">
        <v>124</v>
      </c>
      <c r="AU126" s="226" t="s">
        <v>84</v>
      </c>
      <c r="AY126" s="14" t="s">
        <v>122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82</v>
      </c>
      <c r="BK126" s="227">
        <f>ROUND(I126*H126,2)</f>
        <v>0</v>
      </c>
      <c r="BL126" s="14" t="s">
        <v>128</v>
      </c>
      <c r="BM126" s="226" t="s">
        <v>128</v>
      </c>
    </row>
    <row r="127" s="2" customFormat="1">
      <c r="A127" s="35"/>
      <c r="B127" s="36"/>
      <c r="C127" s="37"/>
      <c r="D127" s="228" t="s">
        <v>129</v>
      </c>
      <c r="E127" s="37"/>
      <c r="F127" s="229" t="s">
        <v>131</v>
      </c>
      <c r="G127" s="37"/>
      <c r="H127" s="37"/>
      <c r="I127" s="230"/>
      <c r="J127" s="37"/>
      <c r="K127" s="37"/>
      <c r="L127" s="41"/>
      <c r="M127" s="231"/>
      <c r="N127" s="232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129</v>
      </c>
      <c r="AU127" s="14" t="s">
        <v>84</v>
      </c>
    </row>
    <row r="128" s="2" customFormat="1" ht="24.15" customHeight="1">
      <c r="A128" s="35"/>
      <c r="B128" s="36"/>
      <c r="C128" s="215" t="s">
        <v>133</v>
      </c>
      <c r="D128" s="215" t="s">
        <v>124</v>
      </c>
      <c r="E128" s="216" t="s">
        <v>134</v>
      </c>
      <c r="F128" s="217" t="s">
        <v>135</v>
      </c>
      <c r="G128" s="218" t="s">
        <v>132</v>
      </c>
      <c r="H128" s="219">
        <v>8</v>
      </c>
      <c r="I128" s="220"/>
      <c r="J128" s="221">
        <f>ROUND(I128*H128,2)</f>
        <v>0</v>
      </c>
      <c r="K128" s="217" t="s">
        <v>1</v>
      </c>
      <c r="L128" s="41"/>
      <c r="M128" s="222" t="s">
        <v>1</v>
      </c>
      <c r="N128" s="223" t="s">
        <v>39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128</v>
      </c>
      <c r="AT128" s="226" t="s">
        <v>124</v>
      </c>
      <c r="AU128" s="226" t="s">
        <v>84</v>
      </c>
      <c r="AY128" s="14" t="s">
        <v>122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82</v>
      </c>
      <c r="BK128" s="227">
        <f>ROUND(I128*H128,2)</f>
        <v>0</v>
      </c>
      <c r="BL128" s="14" t="s">
        <v>128</v>
      </c>
      <c r="BM128" s="226" t="s">
        <v>136</v>
      </c>
    </row>
    <row r="129" s="2" customFormat="1">
      <c r="A129" s="35"/>
      <c r="B129" s="36"/>
      <c r="C129" s="37"/>
      <c r="D129" s="228" t="s">
        <v>129</v>
      </c>
      <c r="E129" s="37"/>
      <c r="F129" s="229" t="s">
        <v>135</v>
      </c>
      <c r="G129" s="37"/>
      <c r="H129" s="37"/>
      <c r="I129" s="230"/>
      <c r="J129" s="37"/>
      <c r="K129" s="37"/>
      <c r="L129" s="41"/>
      <c r="M129" s="231"/>
      <c r="N129" s="232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129</v>
      </c>
      <c r="AU129" s="14" t="s">
        <v>84</v>
      </c>
    </row>
    <row r="130" s="2" customFormat="1" ht="24.15" customHeight="1">
      <c r="A130" s="35"/>
      <c r="B130" s="36"/>
      <c r="C130" s="215" t="s">
        <v>128</v>
      </c>
      <c r="D130" s="215" t="s">
        <v>124</v>
      </c>
      <c r="E130" s="216" t="s">
        <v>137</v>
      </c>
      <c r="F130" s="217" t="s">
        <v>138</v>
      </c>
      <c r="G130" s="218" t="s">
        <v>139</v>
      </c>
      <c r="H130" s="219">
        <v>23.219999999999999</v>
      </c>
      <c r="I130" s="220"/>
      <c r="J130" s="221">
        <f>ROUND(I130*H130,2)</f>
        <v>0</v>
      </c>
      <c r="K130" s="217" t="s">
        <v>1</v>
      </c>
      <c r="L130" s="41"/>
      <c r="M130" s="222" t="s">
        <v>1</v>
      </c>
      <c r="N130" s="223" t="s">
        <v>39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128</v>
      </c>
      <c r="AT130" s="226" t="s">
        <v>124</v>
      </c>
      <c r="AU130" s="226" t="s">
        <v>84</v>
      </c>
      <c r="AY130" s="14" t="s">
        <v>122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82</v>
      </c>
      <c r="BK130" s="227">
        <f>ROUND(I130*H130,2)</f>
        <v>0</v>
      </c>
      <c r="BL130" s="14" t="s">
        <v>128</v>
      </c>
      <c r="BM130" s="226" t="s">
        <v>140</v>
      </c>
    </row>
    <row r="131" s="2" customFormat="1">
      <c r="A131" s="35"/>
      <c r="B131" s="36"/>
      <c r="C131" s="37"/>
      <c r="D131" s="228" t="s">
        <v>129</v>
      </c>
      <c r="E131" s="37"/>
      <c r="F131" s="229" t="s">
        <v>138</v>
      </c>
      <c r="G131" s="37"/>
      <c r="H131" s="37"/>
      <c r="I131" s="230"/>
      <c r="J131" s="37"/>
      <c r="K131" s="37"/>
      <c r="L131" s="41"/>
      <c r="M131" s="231"/>
      <c r="N131" s="232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129</v>
      </c>
      <c r="AU131" s="14" t="s">
        <v>84</v>
      </c>
    </row>
    <row r="132" s="2" customFormat="1" ht="24.15" customHeight="1">
      <c r="A132" s="35"/>
      <c r="B132" s="36"/>
      <c r="C132" s="215" t="s">
        <v>141</v>
      </c>
      <c r="D132" s="215" t="s">
        <v>124</v>
      </c>
      <c r="E132" s="216" t="s">
        <v>142</v>
      </c>
      <c r="F132" s="217" t="s">
        <v>143</v>
      </c>
      <c r="G132" s="218" t="s">
        <v>127</v>
      </c>
      <c r="H132" s="219">
        <v>27</v>
      </c>
      <c r="I132" s="220"/>
      <c r="J132" s="221">
        <f>ROUND(I132*H132,2)</f>
        <v>0</v>
      </c>
      <c r="K132" s="217" t="s">
        <v>1</v>
      </c>
      <c r="L132" s="41"/>
      <c r="M132" s="222" t="s">
        <v>1</v>
      </c>
      <c r="N132" s="223" t="s">
        <v>39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128</v>
      </c>
      <c r="AT132" s="226" t="s">
        <v>124</v>
      </c>
      <c r="AU132" s="226" t="s">
        <v>84</v>
      </c>
      <c r="AY132" s="14" t="s">
        <v>122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82</v>
      </c>
      <c r="BK132" s="227">
        <f>ROUND(I132*H132,2)</f>
        <v>0</v>
      </c>
      <c r="BL132" s="14" t="s">
        <v>128</v>
      </c>
      <c r="BM132" s="226" t="s">
        <v>144</v>
      </c>
    </row>
    <row r="133" s="2" customFormat="1">
      <c r="A133" s="35"/>
      <c r="B133" s="36"/>
      <c r="C133" s="37"/>
      <c r="D133" s="228" t="s">
        <v>129</v>
      </c>
      <c r="E133" s="37"/>
      <c r="F133" s="229" t="s">
        <v>143</v>
      </c>
      <c r="G133" s="37"/>
      <c r="H133" s="37"/>
      <c r="I133" s="230"/>
      <c r="J133" s="37"/>
      <c r="K133" s="37"/>
      <c r="L133" s="41"/>
      <c r="M133" s="231"/>
      <c r="N133" s="232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129</v>
      </c>
      <c r="AU133" s="14" t="s">
        <v>84</v>
      </c>
    </row>
    <row r="134" s="2" customFormat="1" ht="24.15" customHeight="1">
      <c r="A134" s="35"/>
      <c r="B134" s="36"/>
      <c r="C134" s="215" t="s">
        <v>136</v>
      </c>
      <c r="D134" s="215" t="s">
        <v>124</v>
      </c>
      <c r="E134" s="216" t="s">
        <v>145</v>
      </c>
      <c r="F134" s="217" t="s">
        <v>146</v>
      </c>
      <c r="G134" s="218" t="s">
        <v>127</v>
      </c>
      <c r="H134" s="219">
        <v>27</v>
      </c>
      <c r="I134" s="220"/>
      <c r="J134" s="221">
        <f>ROUND(I134*H134,2)</f>
        <v>0</v>
      </c>
      <c r="K134" s="217" t="s">
        <v>1</v>
      </c>
      <c r="L134" s="41"/>
      <c r="M134" s="222" t="s">
        <v>1</v>
      </c>
      <c r="N134" s="223" t="s">
        <v>39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128</v>
      </c>
      <c r="AT134" s="226" t="s">
        <v>124</v>
      </c>
      <c r="AU134" s="226" t="s">
        <v>84</v>
      </c>
      <c r="AY134" s="14" t="s">
        <v>122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82</v>
      </c>
      <c r="BK134" s="227">
        <f>ROUND(I134*H134,2)</f>
        <v>0</v>
      </c>
      <c r="BL134" s="14" t="s">
        <v>128</v>
      </c>
      <c r="BM134" s="226" t="s">
        <v>147</v>
      </c>
    </row>
    <row r="135" s="2" customFormat="1">
      <c r="A135" s="35"/>
      <c r="B135" s="36"/>
      <c r="C135" s="37"/>
      <c r="D135" s="228" t="s">
        <v>129</v>
      </c>
      <c r="E135" s="37"/>
      <c r="F135" s="229" t="s">
        <v>146</v>
      </c>
      <c r="G135" s="37"/>
      <c r="H135" s="37"/>
      <c r="I135" s="230"/>
      <c r="J135" s="37"/>
      <c r="K135" s="37"/>
      <c r="L135" s="41"/>
      <c r="M135" s="231"/>
      <c r="N135" s="232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129</v>
      </c>
      <c r="AU135" s="14" t="s">
        <v>84</v>
      </c>
    </row>
    <row r="136" s="2" customFormat="1" ht="24.15" customHeight="1">
      <c r="A136" s="35"/>
      <c r="B136" s="36"/>
      <c r="C136" s="215" t="s">
        <v>148</v>
      </c>
      <c r="D136" s="215" t="s">
        <v>124</v>
      </c>
      <c r="E136" s="216" t="s">
        <v>149</v>
      </c>
      <c r="F136" s="217" t="s">
        <v>150</v>
      </c>
      <c r="G136" s="218" t="s">
        <v>139</v>
      </c>
      <c r="H136" s="219">
        <v>28.5</v>
      </c>
      <c r="I136" s="220"/>
      <c r="J136" s="221">
        <f>ROUND(I136*H136,2)</f>
        <v>0</v>
      </c>
      <c r="K136" s="217" t="s">
        <v>1</v>
      </c>
      <c r="L136" s="41"/>
      <c r="M136" s="222" t="s">
        <v>1</v>
      </c>
      <c r="N136" s="223" t="s">
        <v>39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128</v>
      </c>
      <c r="AT136" s="226" t="s">
        <v>124</v>
      </c>
      <c r="AU136" s="226" t="s">
        <v>84</v>
      </c>
      <c r="AY136" s="14" t="s">
        <v>122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82</v>
      </c>
      <c r="BK136" s="227">
        <f>ROUND(I136*H136,2)</f>
        <v>0</v>
      </c>
      <c r="BL136" s="14" t="s">
        <v>128</v>
      </c>
      <c r="BM136" s="226" t="s">
        <v>151</v>
      </c>
    </row>
    <row r="137" s="2" customFormat="1">
      <c r="A137" s="35"/>
      <c r="B137" s="36"/>
      <c r="C137" s="37"/>
      <c r="D137" s="228" t="s">
        <v>129</v>
      </c>
      <c r="E137" s="37"/>
      <c r="F137" s="229" t="s">
        <v>150</v>
      </c>
      <c r="G137" s="37"/>
      <c r="H137" s="37"/>
      <c r="I137" s="230"/>
      <c r="J137" s="37"/>
      <c r="K137" s="37"/>
      <c r="L137" s="41"/>
      <c r="M137" s="231"/>
      <c r="N137" s="232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129</v>
      </c>
      <c r="AU137" s="14" t="s">
        <v>84</v>
      </c>
    </row>
    <row r="138" s="2" customFormat="1" ht="24.15" customHeight="1">
      <c r="A138" s="35"/>
      <c r="B138" s="36"/>
      <c r="C138" s="215" t="s">
        <v>140</v>
      </c>
      <c r="D138" s="215" t="s">
        <v>124</v>
      </c>
      <c r="E138" s="216" t="s">
        <v>152</v>
      </c>
      <c r="F138" s="217" t="s">
        <v>153</v>
      </c>
      <c r="G138" s="218" t="s">
        <v>139</v>
      </c>
      <c r="H138" s="219">
        <v>2</v>
      </c>
      <c r="I138" s="220"/>
      <c r="J138" s="221">
        <f>ROUND(I138*H138,2)</f>
        <v>0</v>
      </c>
      <c r="K138" s="217" t="s">
        <v>1</v>
      </c>
      <c r="L138" s="41"/>
      <c r="M138" s="222" t="s">
        <v>1</v>
      </c>
      <c r="N138" s="223" t="s">
        <v>39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128</v>
      </c>
      <c r="AT138" s="226" t="s">
        <v>124</v>
      </c>
      <c r="AU138" s="226" t="s">
        <v>84</v>
      </c>
      <c r="AY138" s="14" t="s">
        <v>122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82</v>
      </c>
      <c r="BK138" s="227">
        <f>ROUND(I138*H138,2)</f>
        <v>0</v>
      </c>
      <c r="BL138" s="14" t="s">
        <v>128</v>
      </c>
      <c r="BM138" s="226" t="s">
        <v>154</v>
      </c>
    </row>
    <row r="139" s="2" customFormat="1">
      <c r="A139" s="35"/>
      <c r="B139" s="36"/>
      <c r="C139" s="37"/>
      <c r="D139" s="228" t="s">
        <v>129</v>
      </c>
      <c r="E139" s="37"/>
      <c r="F139" s="229" t="s">
        <v>153</v>
      </c>
      <c r="G139" s="37"/>
      <c r="H139" s="37"/>
      <c r="I139" s="230"/>
      <c r="J139" s="37"/>
      <c r="K139" s="37"/>
      <c r="L139" s="41"/>
      <c r="M139" s="231"/>
      <c r="N139" s="232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129</v>
      </c>
      <c r="AU139" s="14" t="s">
        <v>84</v>
      </c>
    </row>
    <row r="140" s="2" customFormat="1" ht="16.5" customHeight="1">
      <c r="A140" s="35"/>
      <c r="B140" s="36"/>
      <c r="C140" s="233" t="s">
        <v>155</v>
      </c>
      <c r="D140" s="233" t="s">
        <v>156</v>
      </c>
      <c r="E140" s="234" t="s">
        <v>157</v>
      </c>
      <c r="F140" s="235" t="s">
        <v>158</v>
      </c>
      <c r="G140" s="236" t="s">
        <v>159</v>
      </c>
      <c r="H140" s="237">
        <v>3.6000000000000001</v>
      </c>
      <c r="I140" s="238"/>
      <c r="J140" s="239">
        <f>ROUND(I140*H140,2)</f>
        <v>0</v>
      </c>
      <c r="K140" s="235" t="s">
        <v>1</v>
      </c>
      <c r="L140" s="240"/>
      <c r="M140" s="241" t="s">
        <v>1</v>
      </c>
      <c r="N140" s="242" t="s">
        <v>39</v>
      </c>
      <c r="O140" s="88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140</v>
      </c>
      <c r="AT140" s="226" t="s">
        <v>156</v>
      </c>
      <c r="AU140" s="226" t="s">
        <v>84</v>
      </c>
      <c r="AY140" s="14" t="s">
        <v>122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82</v>
      </c>
      <c r="BK140" s="227">
        <f>ROUND(I140*H140,2)</f>
        <v>0</v>
      </c>
      <c r="BL140" s="14" t="s">
        <v>128</v>
      </c>
      <c r="BM140" s="226" t="s">
        <v>160</v>
      </c>
    </row>
    <row r="141" s="2" customFormat="1">
      <c r="A141" s="35"/>
      <c r="B141" s="36"/>
      <c r="C141" s="37"/>
      <c r="D141" s="228" t="s">
        <v>129</v>
      </c>
      <c r="E141" s="37"/>
      <c r="F141" s="229" t="s">
        <v>158</v>
      </c>
      <c r="G141" s="37"/>
      <c r="H141" s="37"/>
      <c r="I141" s="230"/>
      <c r="J141" s="37"/>
      <c r="K141" s="37"/>
      <c r="L141" s="41"/>
      <c r="M141" s="231"/>
      <c r="N141" s="232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129</v>
      </c>
      <c r="AU141" s="14" t="s">
        <v>84</v>
      </c>
    </row>
    <row r="142" s="2" customFormat="1" ht="24.15" customHeight="1">
      <c r="A142" s="35"/>
      <c r="B142" s="36"/>
      <c r="C142" s="215" t="s">
        <v>144</v>
      </c>
      <c r="D142" s="215" t="s">
        <v>124</v>
      </c>
      <c r="E142" s="216" t="s">
        <v>161</v>
      </c>
      <c r="F142" s="217" t="s">
        <v>162</v>
      </c>
      <c r="G142" s="218" t="s">
        <v>139</v>
      </c>
      <c r="H142" s="219">
        <v>2</v>
      </c>
      <c r="I142" s="220"/>
      <c r="J142" s="221">
        <f>ROUND(I142*H142,2)</f>
        <v>0</v>
      </c>
      <c r="K142" s="217" t="s">
        <v>1</v>
      </c>
      <c r="L142" s="41"/>
      <c r="M142" s="222" t="s">
        <v>1</v>
      </c>
      <c r="N142" s="223" t="s">
        <v>39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128</v>
      </c>
      <c r="AT142" s="226" t="s">
        <v>124</v>
      </c>
      <c r="AU142" s="226" t="s">
        <v>84</v>
      </c>
      <c r="AY142" s="14" t="s">
        <v>122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82</v>
      </c>
      <c r="BK142" s="227">
        <f>ROUND(I142*H142,2)</f>
        <v>0</v>
      </c>
      <c r="BL142" s="14" t="s">
        <v>128</v>
      </c>
      <c r="BM142" s="226" t="s">
        <v>163</v>
      </c>
    </row>
    <row r="143" s="2" customFormat="1">
      <c r="A143" s="35"/>
      <c r="B143" s="36"/>
      <c r="C143" s="37"/>
      <c r="D143" s="228" t="s">
        <v>129</v>
      </c>
      <c r="E143" s="37"/>
      <c r="F143" s="229" t="s">
        <v>162</v>
      </c>
      <c r="G143" s="37"/>
      <c r="H143" s="37"/>
      <c r="I143" s="230"/>
      <c r="J143" s="37"/>
      <c r="K143" s="37"/>
      <c r="L143" s="41"/>
      <c r="M143" s="231"/>
      <c r="N143" s="232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129</v>
      </c>
      <c r="AU143" s="14" t="s">
        <v>84</v>
      </c>
    </row>
    <row r="144" s="2" customFormat="1" ht="24.15" customHeight="1">
      <c r="A144" s="35"/>
      <c r="B144" s="36"/>
      <c r="C144" s="215" t="s">
        <v>164</v>
      </c>
      <c r="D144" s="215" t="s">
        <v>124</v>
      </c>
      <c r="E144" s="216" t="s">
        <v>165</v>
      </c>
      <c r="F144" s="217" t="s">
        <v>166</v>
      </c>
      <c r="G144" s="218" t="s">
        <v>127</v>
      </c>
      <c r="H144" s="219">
        <v>28</v>
      </c>
      <c r="I144" s="220"/>
      <c r="J144" s="221">
        <f>ROUND(I144*H144,2)</f>
        <v>0</v>
      </c>
      <c r="K144" s="217" t="s">
        <v>1</v>
      </c>
      <c r="L144" s="41"/>
      <c r="M144" s="222" t="s">
        <v>1</v>
      </c>
      <c r="N144" s="223" t="s">
        <v>39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128</v>
      </c>
      <c r="AT144" s="226" t="s">
        <v>124</v>
      </c>
      <c r="AU144" s="226" t="s">
        <v>84</v>
      </c>
      <c r="AY144" s="14" t="s">
        <v>122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82</v>
      </c>
      <c r="BK144" s="227">
        <f>ROUND(I144*H144,2)</f>
        <v>0</v>
      </c>
      <c r="BL144" s="14" t="s">
        <v>128</v>
      </c>
      <c r="BM144" s="226" t="s">
        <v>167</v>
      </c>
    </row>
    <row r="145" s="2" customFormat="1">
      <c r="A145" s="35"/>
      <c r="B145" s="36"/>
      <c r="C145" s="37"/>
      <c r="D145" s="228" t="s">
        <v>129</v>
      </c>
      <c r="E145" s="37"/>
      <c r="F145" s="229" t="s">
        <v>166</v>
      </c>
      <c r="G145" s="37"/>
      <c r="H145" s="37"/>
      <c r="I145" s="230"/>
      <c r="J145" s="37"/>
      <c r="K145" s="37"/>
      <c r="L145" s="41"/>
      <c r="M145" s="231"/>
      <c r="N145" s="232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129</v>
      </c>
      <c r="AU145" s="14" t="s">
        <v>84</v>
      </c>
    </row>
    <row r="146" s="2" customFormat="1" ht="16.5" customHeight="1">
      <c r="A146" s="35"/>
      <c r="B146" s="36"/>
      <c r="C146" s="233" t="s">
        <v>147</v>
      </c>
      <c r="D146" s="233" t="s">
        <v>156</v>
      </c>
      <c r="E146" s="234" t="s">
        <v>168</v>
      </c>
      <c r="F146" s="235" t="s">
        <v>169</v>
      </c>
      <c r="G146" s="236" t="s">
        <v>170</v>
      </c>
      <c r="H146" s="237">
        <v>10</v>
      </c>
      <c r="I146" s="238"/>
      <c r="J146" s="239">
        <f>ROUND(I146*H146,2)</f>
        <v>0</v>
      </c>
      <c r="K146" s="235" t="s">
        <v>1</v>
      </c>
      <c r="L146" s="240"/>
      <c r="M146" s="241" t="s">
        <v>1</v>
      </c>
      <c r="N146" s="242" t="s">
        <v>39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140</v>
      </c>
      <c r="AT146" s="226" t="s">
        <v>156</v>
      </c>
      <c r="AU146" s="226" t="s">
        <v>84</v>
      </c>
      <c r="AY146" s="14" t="s">
        <v>122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82</v>
      </c>
      <c r="BK146" s="227">
        <f>ROUND(I146*H146,2)</f>
        <v>0</v>
      </c>
      <c r="BL146" s="14" t="s">
        <v>128</v>
      </c>
      <c r="BM146" s="226" t="s">
        <v>171</v>
      </c>
    </row>
    <row r="147" s="2" customFormat="1">
      <c r="A147" s="35"/>
      <c r="B147" s="36"/>
      <c r="C147" s="37"/>
      <c r="D147" s="228" t="s">
        <v>129</v>
      </c>
      <c r="E147" s="37"/>
      <c r="F147" s="229" t="s">
        <v>169</v>
      </c>
      <c r="G147" s="37"/>
      <c r="H147" s="37"/>
      <c r="I147" s="230"/>
      <c r="J147" s="37"/>
      <c r="K147" s="37"/>
      <c r="L147" s="41"/>
      <c r="M147" s="231"/>
      <c r="N147" s="232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129</v>
      </c>
      <c r="AU147" s="14" t="s">
        <v>84</v>
      </c>
    </row>
    <row r="148" s="2" customFormat="1" ht="24.15" customHeight="1">
      <c r="A148" s="35"/>
      <c r="B148" s="36"/>
      <c r="C148" s="215" t="s">
        <v>172</v>
      </c>
      <c r="D148" s="215" t="s">
        <v>124</v>
      </c>
      <c r="E148" s="216" t="s">
        <v>173</v>
      </c>
      <c r="F148" s="217" t="s">
        <v>174</v>
      </c>
      <c r="G148" s="218" t="s">
        <v>127</v>
      </c>
      <c r="H148" s="219">
        <v>28</v>
      </c>
      <c r="I148" s="220"/>
      <c r="J148" s="221">
        <f>ROUND(I148*H148,2)</f>
        <v>0</v>
      </c>
      <c r="K148" s="217" t="s">
        <v>1</v>
      </c>
      <c r="L148" s="41"/>
      <c r="M148" s="222" t="s">
        <v>1</v>
      </c>
      <c r="N148" s="223" t="s">
        <v>39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128</v>
      </c>
      <c r="AT148" s="226" t="s">
        <v>124</v>
      </c>
      <c r="AU148" s="226" t="s">
        <v>84</v>
      </c>
      <c r="AY148" s="14" t="s">
        <v>122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82</v>
      </c>
      <c r="BK148" s="227">
        <f>ROUND(I148*H148,2)</f>
        <v>0</v>
      </c>
      <c r="BL148" s="14" t="s">
        <v>128</v>
      </c>
      <c r="BM148" s="226" t="s">
        <v>175</v>
      </c>
    </row>
    <row r="149" s="2" customFormat="1">
      <c r="A149" s="35"/>
      <c r="B149" s="36"/>
      <c r="C149" s="37"/>
      <c r="D149" s="228" t="s">
        <v>129</v>
      </c>
      <c r="E149" s="37"/>
      <c r="F149" s="229" t="s">
        <v>174</v>
      </c>
      <c r="G149" s="37"/>
      <c r="H149" s="37"/>
      <c r="I149" s="230"/>
      <c r="J149" s="37"/>
      <c r="K149" s="37"/>
      <c r="L149" s="41"/>
      <c r="M149" s="231"/>
      <c r="N149" s="232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129</v>
      </c>
      <c r="AU149" s="14" t="s">
        <v>84</v>
      </c>
    </row>
    <row r="150" s="2" customFormat="1" ht="24.15" customHeight="1">
      <c r="A150" s="35"/>
      <c r="B150" s="36"/>
      <c r="C150" s="215" t="s">
        <v>151</v>
      </c>
      <c r="D150" s="215" t="s">
        <v>124</v>
      </c>
      <c r="E150" s="216" t="s">
        <v>176</v>
      </c>
      <c r="F150" s="217" t="s">
        <v>177</v>
      </c>
      <c r="G150" s="218" t="s">
        <v>127</v>
      </c>
      <c r="H150" s="219">
        <v>28</v>
      </c>
      <c r="I150" s="220"/>
      <c r="J150" s="221">
        <f>ROUND(I150*H150,2)</f>
        <v>0</v>
      </c>
      <c r="K150" s="217" t="s">
        <v>1</v>
      </c>
      <c r="L150" s="41"/>
      <c r="M150" s="222" t="s">
        <v>1</v>
      </c>
      <c r="N150" s="223" t="s">
        <v>39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128</v>
      </c>
      <c r="AT150" s="226" t="s">
        <v>124</v>
      </c>
      <c r="AU150" s="226" t="s">
        <v>84</v>
      </c>
      <c r="AY150" s="14" t="s">
        <v>122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82</v>
      </c>
      <c r="BK150" s="227">
        <f>ROUND(I150*H150,2)</f>
        <v>0</v>
      </c>
      <c r="BL150" s="14" t="s">
        <v>128</v>
      </c>
      <c r="BM150" s="226" t="s">
        <v>178</v>
      </c>
    </row>
    <row r="151" s="2" customFormat="1">
      <c r="A151" s="35"/>
      <c r="B151" s="36"/>
      <c r="C151" s="37"/>
      <c r="D151" s="228" t="s">
        <v>129</v>
      </c>
      <c r="E151" s="37"/>
      <c r="F151" s="229" t="s">
        <v>177</v>
      </c>
      <c r="G151" s="37"/>
      <c r="H151" s="37"/>
      <c r="I151" s="230"/>
      <c r="J151" s="37"/>
      <c r="K151" s="37"/>
      <c r="L151" s="41"/>
      <c r="M151" s="231"/>
      <c r="N151" s="232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129</v>
      </c>
      <c r="AU151" s="14" t="s">
        <v>84</v>
      </c>
    </row>
    <row r="152" s="12" customFormat="1" ht="22.8" customHeight="1">
      <c r="A152" s="12"/>
      <c r="B152" s="199"/>
      <c r="C152" s="200"/>
      <c r="D152" s="201" t="s">
        <v>73</v>
      </c>
      <c r="E152" s="213" t="s">
        <v>140</v>
      </c>
      <c r="F152" s="213" t="s">
        <v>179</v>
      </c>
      <c r="G152" s="200"/>
      <c r="H152" s="200"/>
      <c r="I152" s="203"/>
      <c r="J152" s="214">
        <f>BK152</f>
        <v>0</v>
      </c>
      <c r="K152" s="200"/>
      <c r="L152" s="205"/>
      <c r="M152" s="206"/>
      <c r="N152" s="207"/>
      <c r="O152" s="207"/>
      <c r="P152" s="208">
        <f>SUM(P153:P154)</f>
        <v>0</v>
      </c>
      <c r="Q152" s="207"/>
      <c r="R152" s="208">
        <f>SUM(R153:R154)</f>
        <v>0</v>
      </c>
      <c r="S152" s="207"/>
      <c r="T152" s="209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0" t="s">
        <v>82</v>
      </c>
      <c r="AT152" s="211" t="s">
        <v>73</v>
      </c>
      <c r="AU152" s="211" t="s">
        <v>82</v>
      </c>
      <c r="AY152" s="210" t="s">
        <v>122</v>
      </c>
      <c r="BK152" s="212">
        <f>SUM(BK153:BK154)</f>
        <v>0</v>
      </c>
    </row>
    <row r="153" s="2" customFormat="1" ht="16.5" customHeight="1">
      <c r="A153" s="35"/>
      <c r="B153" s="36"/>
      <c r="C153" s="215" t="s">
        <v>8</v>
      </c>
      <c r="D153" s="215" t="s">
        <v>124</v>
      </c>
      <c r="E153" s="216" t="s">
        <v>180</v>
      </c>
      <c r="F153" s="217" t="s">
        <v>181</v>
      </c>
      <c r="G153" s="218" t="s">
        <v>132</v>
      </c>
      <c r="H153" s="219">
        <v>7.5</v>
      </c>
      <c r="I153" s="220"/>
      <c r="J153" s="221">
        <f>ROUND(I153*H153,2)</f>
        <v>0</v>
      </c>
      <c r="K153" s="217" t="s">
        <v>1</v>
      </c>
      <c r="L153" s="41"/>
      <c r="M153" s="222" t="s">
        <v>1</v>
      </c>
      <c r="N153" s="223" t="s">
        <v>39</v>
      </c>
      <c r="O153" s="88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128</v>
      </c>
      <c r="AT153" s="226" t="s">
        <v>124</v>
      </c>
      <c r="AU153" s="226" t="s">
        <v>84</v>
      </c>
      <c r="AY153" s="14" t="s">
        <v>122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82</v>
      </c>
      <c r="BK153" s="227">
        <f>ROUND(I153*H153,2)</f>
        <v>0</v>
      </c>
      <c r="BL153" s="14" t="s">
        <v>128</v>
      </c>
      <c r="BM153" s="226" t="s">
        <v>182</v>
      </c>
    </row>
    <row r="154" s="2" customFormat="1">
      <c r="A154" s="35"/>
      <c r="B154" s="36"/>
      <c r="C154" s="37"/>
      <c r="D154" s="228" t="s">
        <v>129</v>
      </c>
      <c r="E154" s="37"/>
      <c r="F154" s="229" t="s">
        <v>181</v>
      </c>
      <c r="G154" s="37"/>
      <c r="H154" s="37"/>
      <c r="I154" s="230"/>
      <c r="J154" s="37"/>
      <c r="K154" s="37"/>
      <c r="L154" s="41"/>
      <c r="M154" s="231"/>
      <c r="N154" s="232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129</v>
      </c>
      <c r="AU154" s="14" t="s">
        <v>84</v>
      </c>
    </row>
    <row r="155" s="12" customFormat="1" ht="25.92" customHeight="1">
      <c r="A155" s="12"/>
      <c r="B155" s="199"/>
      <c r="C155" s="200"/>
      <c r="D155" s="201" t="s">
        <v>73</v>
      </c>
      <c r="E155" s="202" t="s">
        <v>183</v>
      </c>
      <c r="F155" s="202" t="s">
        <v>184</v>
      </c>
      <c r="G155" s="200"/>
      <c r="H155" s="200"/>
      <c r="I155" s="203"/>
      <c r="J155" s="204">
        <f>BK155</f>
        <v>0</v>
      </c>
      <c r="K155" s="200"/>
      <c r="L155" s="205"/>
      <c r="M155" s="206"/>
      <c r="N155" s="207"/>
      <c r="O155" s="207"/>
      <c r="P155" s="208">
        <f>P156</f>
        <v>0</v>
      </c>
      <c r="Q155" s="207"/>
      <c r="R155" s="208">
        <f>R156</f>
        <v>0</v>
      </c>
      <c r="S155" s="207"/>
      <c r="T155" s="209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0" t="s">
        <v>84</v>
      </c>
      <c r="AT155" s="211" t="s">
        <v>73</v>
      </c>
      <c r="AU155" s="211" t="s">
        <v>74</v>
      </c>
      <c r="AY155" s="210" t="s">
        <v>122</v>
      </c>
      <c r="BK155" s="212">
        <f>BK156</f>
        <v>0</v>
      </c>
    </row>
    <row r="156" s="12" customFormat="1" ht="22.8" customHeight="1">
      <c r="A156" s="12"/>
      <c r="B156" s="199"/>
      <c r="C156" s="200"/>
      <c r="D156" s="201" t="s">
        <v>73</v>
      </c>
      <c r="E156" s="213" t="s">
        <v>185</v>
      </c>
      <c r="F156" s="213" t="s">
        <v>186</v>
      </c>
      <c r="G156" s="200"/>
      <c r="H156" s="200"/>
      <c r="I156" s="203"/>
      <c r="J156" s="214">
        <f>BK156</f>
        <v>0</v>
      </c>
      <c r="K156" s="200"/>
      <c r="L156" s="205"/>
      <c r="M156" s="206"/>
      <c r="N156" s="207"/>
      <c r="O156" s="207"/>
      <c r="P156" s="208">
        <f>SUM(P157:P160)</f>
        <v>0</v>
      </c>
      <c r="Q156" s="207"/>
      <c r="R156" s="208">
        <f>SUM(R157:R160)</f>
        <v>0</v>
      </c>
      <c r="S156" s="207"/>
      <c r="T156" s="209">
        <f>SUM(T157:T160)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0" t="s">
        <v>84</v>
      </c>
      <c r="AT156" s="211" t="s">
        <v>73</v>
      </c>
      <c r="AU156" s="211" t="s">
        <v>82</v>
      </c>
      <c r="AY156" s="210" t="s">
        <v>122</v>
      </c>
      <c r="BK156" s="212">
        <f>SUM(BK157:BK160)</f>
        <v>0</v>
      </c>
    </row>
    <row r="157" s="2" customFormat="1" ht="16.5" customHeight="1">
      <c r="A157" s="35"/>
      <c r="B157" s="36"/>
      <c r="C157" s="215" t="s">
        <v>154</v>
      </c>
      <c r="D157" s="215" t="s">
        <v>124</v>
      </c>
      <c r="E157" s="216" t="s">
        <v>187</v>
      </c>
      <c r="F157" s="217" t="s">
        <v>188</v>
      </c>
      <c r="G157" s="218" t="s">
        <v>189</v>
      </c>
      <c r="H157" s="219">
        <v>1</v>
      </c>
      <c r="I157" s="220"/>
      <c r="J157" s="221">
        <f>ROUND(I157*H157,2)</f>
        <v>0</v>
      </c>
      <c r="K157" s="217" t="s">
        <v>1</v>
      </c>
      <c r="L157" s="41"/>
      <c r="M157" s="222" t="s">
        <v>1</v>
      </c>
      <c r="N157" s="223" t="s">
        <v>39</v>
      </c>
      <c r="O157" s="8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154</v>
      </c>
      <c r="AT157" s="226" t="s">
        <v>124</v>
      </c>
      <c r="AU157" s="226" t="s">
        <v>84</v>
      </c>
      <c r="AY157" s="14" t="s">
        <v>122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82</v>
      </c>
      <c r="BK157" s="227">
        <f>ROUND(I157*H157,2)</f>
        <v>0</v>
      </c>
      <c r="BL157" s="14" t="s">
        <v>154</v>
      </c>
      <c r="BM157" s="226" t="s">
        <v>190</v>
      </c>
    </row>
    <row r="158" s="2" customFormat="1">
      <c r="A158" s="35"/>
      <c r="B158" s="36"/>
      <c r="C158" s="37"/>
      <c r="D158" s="228" t="s">
        <v>129</v>
      </c>
      <c r="E158" s="37"/>
      <c r="F158" s="229" t="s">
        <v>188</v>
      </c>
      <c r="G158" s="37"/>
      <c r="H158" s="37"/>
      <c r="I158" s="230"/>
      <c r="J158" s="37"/>
      <c r="K158" s="37"/>
      <c r="L158" s="41"/>
      <c r="M158" s="231"/>
      <c r="N158" s="232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129</v>
      </c>
      <c r="AU158" s="14" t="s">
        <v>84</v>
      </c>
    </row>
    <row r="159" s="2" customFormat="1" ht="21.75" customHeight="1">
      <c r="A159" s="35"/>
      <c r="B159" s="36"/>
      <c r="C159" s="215" t="s">
        <v>191</v>
      </c>
      <c r="D159" s="215" t="s">
        <v>124</v>
      </c>
      <c r="E159" s="216" t="s">
        <v>192</v>
      </c>
      <c r="F159" s="217" t="s">
        <v>193</v>
      </c>
      <c r="G159" s="218" t="s">
        <v>132</v>
      </c>
      <c r="H159" s="219">
        <v>7.5</v>
      </c>
      <c r="I159" s="220"/>
      <c r="J159" s="221">
        <f>ROUND(I159*H159,2)</f>
        <v>0</v>
      </c>
      <c r="K159" s="217" t="s">
        <v>1</v>
      </c>
      <c r="L159" s="41"/>
      <c r="M159" s="222" t="s">
        <v>1</v>
      </c>
      <c r="N159" s="223" t="s">
        <v>39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154</v>
      </c>
      <c r="AT159" s="226" t="s">
        <v>124</v>
      </c>
      <c r="AU159" s="226" t="s">
        <v>84</v>
      </c>
      <c r="AY159" s="14" t="s">
        <v>122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82</v>
      </c>
      <c r="BK159" s="227">
        <f>ROUND(I159*H159,2)</f>
        <v>0</v>
      </c>
      <c r="BL159" s="14" t="s">
        <v>154</v>
      </c>
      <c r="BM159" s="226" t="s">
        <v>194</v>
      </c>
    </row>
    <row r="160" s="2" customFormat="1">
      <c r="A160" s="35"/>
      <c r="B160" s="36"/>
      <c r="C160" s="37"/>
      <c r="D160" s="228" t="s">
        <v>129</v>
      </c>
      <c r="E160" s="37"/>
      <c r="F160" s="229" t="s">
        <v>193</v>
      </c>
      <c r="G160" s="37"/>
      <c r="H160" s="37"/>
      <c r="I160" s="230"/>
      <c r="J160" s="37"/>
      <c r="K160" s="37"/>
      <c r="L160" s="41"/>
      <c r="M160" s="243"/>
      <c r="N160" s="244"/>
      <c r="O160" s="245"/>
      <c r="P160" s="245"/>
      <c r="Q160" s="245"/>
      <c r="R160" s="245"/>
      <c r="S160" s="245"/>
      <c r="T160" s="24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129</v>
      </c>
      <c r="AU160" s="14" t="s">
        <v>84</v>
      </c>
    </row>
    <row r="161" s="2" customFormat="1" ht="6.96" customHeight="1">
      <c r="A161" s="35"/>
      <c r="B161" s="63"/>
      <c r="C161" s="64"/>
      <c r="D161" s="64"/>
      <c r="E161" s="64"/>
      <c r="F161" s="64"/>
      <c r="G161" s="64"/>
      <c r="H161" s="64"/>
      <c r="I161" s="64"/>
      <c r="J161" s="64"/>
      <c r="K161" s="64"/>
      <c r="L161" s="41"/>
      <c r="M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</row>
  </sheetData>
  <sheetProtection sheet="1" autoFilter="0" formatColumns="0" formatRows="0" objects="1" scenarios="1" spinCount="100000" saltValue="5FINoJ6ywbA13L44k0P1DD+3VQ8MxqIPsN4LowKqBhwh8tX1z6Gs+Dr6Lf7kQ7Mpdc4yCBpUVcZluQSHgF3ZSg==" hashValue="SqPK4c9/O6/SXrVQdTyCIXHUTDB+ul78Y0jNF+x2Iljzhc6EtCTY7loIlrjC8Y86T74Yht+mwC9Gd3qARrDhHQ==" algorithmName="SHA-512" password="CC35"/>
  <autoFilter ref="C120:K16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94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Doudleby nad Orlicí - stavědlo II. - napojení kanalizace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195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26</v>
      </c>
      <c r="G12" s="35"/>
      <c r="H12" s="35"/>
      <c r="I12" s="137" t="s">
        <v>22</v>
      </c>
      <c r="J12" s="141" t="str">
        <f>'Rekapitulace stavby'!AN8</f>
        <v>30. 5. 2023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ROUND(J134,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ROUND((SUM(BE134:BE385)),  2)</f>
        <v>0</v>
      </c>
      <c r="G33" s="35"/>
      <c r="H33" s="35"/>
      <c r="I33" s="152">
        <v>0.20999999999999999</v>
      </c>
      <c r="J33" s="151">
        <f>ROUND(((SUM(BE134:BE385))*I33),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ROUND((SUM(BF134:BF385)),  2)</f>
        <v>0</v>
      </c>
      <c r="G34" s="35"/>
      <c r="H34" s="35"/>
      <c r="I34" s="152">
        <v>0.14999999999999999</v>
      </c>
      <c r="J34" s="151">
        <f>ROUND(((SUM(BF134:BF385))*I34),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ROUND((SUM(BG134:BG385)),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ROUND((SUM(BH134:BH385)),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ROUND((SUM(BI134:BI385)),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Doudleby nad Orlicí - stavědlo II. - napojení kanalizace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Objekt2 - SO 02 Stavební část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30. 5. 2023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98</v>
      </c>
      <c r="D94" s="173"/>
      <c r="E94" s="173"/>
      <c r="F94" s="173"/>
      <c r="G94" s="173"/>
      <c r="H94" s="173"/>
      <c r="I94" s="173"/>
      <c r="J94" s="174" t="s">
        <v>99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100</v>
      </c>
      <c r="D96" s="37"/>
      <c r="E96" s="37"/>
      <c r="F96" s="37"/>
      <c r="G96" s="37"/>
      <c r="H96" s="37"/>
      <c r="I96" s="37"/>
      <c r="J96" s="107">
        <f>J134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76"/>
      <c r="C97" s="177"/>
      <c r="D97" s="178" t="s">
        <v>102</v>
      </c>
      <c r="E97" s="179"/>
      <c r="F97" s="179"/>
      <c r="G97" s="179"/>
      <c r="H97" s="179"/>
      <c r="I97" s="179"/>
      <c r="J97" s="180">
        <f>J135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103</v>
      </c>
      <c r="E98" s="185"/>
      <c r="F98" s="185"/>
      <c r="G98" s="185"/>
      <c r="H98" s="185"/>
      <c r="I98" s="185"/>
      <c r="J98" s="186">
        <f>J136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196</v>
      </c>
      <c r="E99" s="185"/>
      <c r="F99" s="185"/>
      <c r="G99" s="185"/>
      <c r="H99" s="185"/>
      <c r="I99" s="185"/>
      <c r="J99" s="186">
        <f>J140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197</v>
      </c>
      <c r="E100" s="185"/>
      <c r="F100" s="185"/>
      <c r="G100" s="185"/>
      <c r="H100" s="185"/>
      <c r="I100" s="185"/>
      <c r="J100" s="186">
        <f>J149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198</v>
      </c>
      <c r="E101" s="185"/>
      <c r="F101" s="185"/>
      <c r="G101" s="185"/>
      <c r="H101" s="185"/>
      <c r="I101" s="185"/>
      <c r="J101" s="186">
        <f>J162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199</v>
      </c>
      <c r="E102" s="185"/>
      <c r="F102" s="185"/>
      <c r="G102" s="185"/>
      <c r="H102" s="185"/>
      <c r="I102" s="185"/>
      <c r="J102" s="186">
        <f>J199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200</v>
      </c>
      <c r="E103" s="185"/>
      <c r="F103" s="185"/>
      <c r="G103" s="185"/>
      <c r="H103" s="185"/>
      <c r="I103" s="185"/>
      <c r="J103" s="186">
        <f>J232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201</v>
      </c>
      <c r="E104" s="185"/>
      <c r="F104" s="185"/>
      <c r="G104" s="185"/>
      <c r="H104" s="185"/>
      <c r="I104" s="185"/>
      <c r="J104" s="186">
        <f>J247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6"/>
      <c r="C105" s="177"/>
      <c r="D105" s="178" t="s">
        <v>105</v>
      </c>
      <c r="E105" s="179"/>
      <c r="F105" s="179"/>
      <c r="G105" s="179"/>
      <c r="H105" s="179"/>
      <c r="I105" s="179"/>
      <c r="J105" s="180">
        <f>J250</f>
        <v>0</v>
      </c>
      <c r="K105" s="177"/>
      <c r="L105" s="18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2"/>
      <c r="C106" s="183"/>
      <c r="D106" s="184" t="s">
        <v>202</v>
      </c>
      <c r="E106" s="185"/>
      <c r="F106" s="185"/>
      <c r="G106" s="185"/>
      <c r="H106" s="185"/>
      <c r="I106" s="185"/>
      <c r="J106" s="186">
        <f>J251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203</v>
      </c>
      <c r="E107" s="185"/>
      <c r="F107" s="185"/>
      <c r="G107" s="185"/>
      <c r="H107" s="185"/>
      <c r="I107" s="185"/>
      <c r="J107" s="186">
        <f>J258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204</v>
      </c>
      <c r="E108" s="185"/>
      <c r="F108" s="185"/>
      <c r="G108" s="185"/>
      <c r="H108" s="185"/>
      <c r="I108" s="185"/>
      <c r="J108" s="186">
        <f>J265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205</v>
      </c>
      <c r="E109" s="185"/>
      <c r="F109" s="185"/>
      <c r="G109" s="185"/>
      <c r="H109" s="185"/>
      <c r="I109" s="185"/>
      <c r="J109" s="186">
        <f>J274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206</v>
      </c>
      <c r="E110" s="185"/>
      <c r="F110" s="185"/>
      <c r="G110" s="185"/>
      <c r="H110" s="185"/>
      <c r="I110" s="185"/>
      <c r="J110" s="186">
        <f>J277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207</v>
      </c>
      <c r="E111" s="185"/>
      <c r="F111" s="185"/>
      <c r="G111" s="185"/>
      <c r="H111" s="185"/>
      <c r="I111" s="185"/>
      <c r="J111" s="186">
        <f>J314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208</v>
      </c>
      <c r="E112" s="185"/>
      <c r="F112" s="185"/>
      <c r="G112" s="185"/>
      <c r="H112" s="185"/>
      <c r="I112" s="185"/>
      <c r="J112" s="186">
        <f>J339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83"/>
      <c r="D113" s="184" t="s">
        <v>209</v>
      </c>
      <c r="E113" s="185"/>
      <c r="F113" s="185"/>
      <c r="G113" s="185"/>
      <c r="H113" s="185"/>
      <c r="I113" s="185"/>
      <c r="J113" s="186">
        <f>J362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2"/>
      <c r="C114" s="183"/>
      <c r="D114" s="184" t="s">
        <v>210</v>
      </c>
      <c r="E114" s="185"/>
      <c r="F114" s="185"/>
      <c r="G114" s="185"/>
      <c r="H114" s="185"/>
      <c r="I114" s="185"/>
      <c r="J114" s="186">
        <f>J371</f>
        <v>0</v>
      </c>
      <c r="K114" s="183"/>
      <c r="L114" s="18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63"/>
      <c r="C116" s="64"/>
      <c r="D116" s="64"/>
      <c r="E116" s="64"/>
      <c r="F116" s="64"/>
      <c r="G116" s="64"/>
      <c r="H116" s="64"/>
      <c r="I116" s="64"/>
      <c r="J116" s="64"/>
      <c r="K116" s="64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20" s="2" customFormat="1" ht="6.96" customHeight="1">
      <c r="A120" s="35"/>
      <c r="B120" s="65"/>
      <c r="C120" s="66"/>
      <c r="D120" s="66"/>
      <c r="E120" s="66"/>
      <c r="F120" s="66"/>
      <c r="G120" s="66"/>
      <c r="H120" s="66"/>
      <c r="I120" s="66"/>
      <c r="J120" s="66"/>
      <c r="K120" s="66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24.96" customHeight="1">
      <c r="A121" s="35"/>
      <c r="B121" s="36"/>
      <c r="C121" s="20" t="s">
        <v>107</v>
      </c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16</v>
      </c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6.5" customHeight="1">
      <c r="A124" s="35"/>
      <c r="B124" s="36"/>
      <c r="C124" s="37"/>
      <c r="D124" s="37"/>
      <c r="E124" s="171" t="str">
        <f>E7</f>
        <v>Doudleby nad Orlicí - stavědlo II. - napojení kanalizace</v>
      </c>
      <c r="F124" s="29"/>
      <c r="G124" s="29"/>
      <c r="H124" s="29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2" customHeight="1">
      <c r="A125" s="35"/>
      <c r="B125" s="36"/>
      <c r="C125" s="29" t="s">
        <v>95</v>
      </c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6.5" customHeight="1">
      <c r="A126" s="35"/>
      <c r="B126" s="36"/>
      <c r="C126" s="37"/>
      <c r="D126" s="37"/>
      <c r="E126" s="73" t="str">
        <f>E9</f>
        <v>Objekt2 - SO 02 Stavební část</v>
      </c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6.96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2" customHeight="1">
      <c r="A128" s="35"/>
      <c r="B128" s="36"/>
      <c r="C128" s="29" t="s">
        <v>20</v>
      </c>
      <c r="D128" s="37"/>
      <c r="E128" s="37"/>
      <c r="F128" s="24" t="str">
        <f>F12</f>
        <v xml:space="preserve"> </v>
      </c>
      <c r="G128" s="37"/>
      <c r="H128" s="37"/>
      <c r="I128" s="29" t="s">
        <v>22</v>
      </c>
      <c r="J128" s="76" t="str">
        <f>IF(J12="","",J12)</f>
        <v>30. 5. 2023</v>
      </c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6.96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5.15" customHeight="1">
      <c r="A130" s="35"/>
      <c r="B130" s="36"/>
      <c r="C130" s="29" t="s">
        <v>24</v>
      </c>
      <c r="D130" s="37"/>
      <c r="E130" s="37"/>
      <c r="F130" s="24" t="str">
        <f>E15</f>
        <v xml:space="preserve"> </v>
      </c>
      <c r="G130" s="37"/>
      <c r="H130" s="37"/>
      <c r="I130" s="29" t="s">
        <v>30</v>
      </c>
      <c r="J130" s="33" t="str">
        <f>E21</f>
        <v xml:space="preserve"> </v>
      </c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5.15" customHeight="1">
      <c r="A131" s="35"/>
      <c r="B131" s="36"/>
      <c r="C131" s="29" t="s">
        <v>28</v>
      </c>
      <c r="D131" s="37"/>
      <c r="E131" s="37"/>
      <c r="F131" s="24" t="str">
        <f>IF(E18="","",E18)</f>
        <v>Vyplň údaj</v>
      </c>
      <c r="G131" s="37"/>
      <c r="H131" s="37"/>
      <c r="I131" s="29" t="s">
        <v>32</v>
      </c>
      <c r="J131" s="33" t="str">
        <f>E24</f>
        <v xml:space="preserve"> </v>
      </c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10.32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11" customFormat="1" ht="29.28" customHeight="1">
      <c r="A133" s="188"/>
      <c r="B133" s="189"/>
      <c r="C133" s="190" t="s">
        <v>108</v>
      </c>
      <c r="D133" s="191" t="s">
        <v>59</v>
      </c>
      <c r="E133" s="191" t="s">
        <v>55</v>
      </c>
      <c r="F133" s="191" t="s">
        <v>56</v>
      </c>
      <c r="G133" s="191" t="s">
        <v>109</v>
      </c>
      <c r="H133" s="191" t="s">
        <v>110</v>
      </c>
      <c r="I133" s="191" t="s">
        <v>111</v>
      </c>
      <c r="J133" s="191" t="s">
        <v>99</v>
      </c>
      <c r="K133" s="192" t="s">
        <v>112</v>
      </c>
      <c r="L133" s="193"/>
      <c r="M133" s="97" t="s">
        <v>1</v>
      </c>
      <c r="N133" s="98" t="s">
        <v>38</v>
      </c>
      <c r="O133" s="98" t="s">
        <v>113</v>
      </c>
      <c r="P133" s="98" t="s">
        <v>114</v>
      </c>
      <c r="Q133" s="98" t="s">
        <v>115</v>
      </c>
      <c r="R133" s="98" t="s">
        <v>116</v>
      </c>
      <c r="S133" s="98" t="s">
        <v>117</v>
      </c>
      <c r="T133" s="99" t="s">
        <v>118</v>
      </c>
      <c r="U133" s="188"/>
      <c r="V133" s="188"/>
      <c r="W133" s="188"/>
      <c r="X133" s="188"/>
      <c r="Y133" s="188"/>
      <c r="Z133" s="188"/>
      <c r="AA133" s="188"/>
      <c r="AB133" s="188"/>
      <c r="AC133" s="188"/>
      <c r="AD133" s="188"/>
      <c r="AE133" s="188"/>
    </row>
    <row r="134" s="2" customFormat="1" ht="22.8" customHeight="1">
      <c r="A134" s="35"/>
      <c r="B134" s="36"/>
      <c r="C134" s="104" t="s">
        <v>119</v>
      </c>
      <c r="D134" s="37"/>
      <c r="E134" s="37"/>
      <c r="F134" s="37"/>
      <c r="G134" s="37"/>
      <c r="H134" s="37"/>
      <c r="I134" s="37"/>
      <c r="J134" s="194">
        <f>BK134</f>
        <v>0</v>
      </c>
      <c r="K134" s="37"/>
      <c r="L134" s="41"/>
      <c r="M134" s="100"/>
      <c r="N134" s="195"/>
      <c r="O134" s="101"/>
      <c r="P134" s="196">
        <f>P135+P250</f>
        <v>0</v>
      </c>
      <c r="Q134" s="101"/>
      <c r="R134" s="196">
        <f>R135+R250</f>
        <v>0</v>
      </c>
      <c r="S134" s="101"/>
      <c r="T134" s="197">
        <f>T135+T250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73</v>
      </c>
      <c r="AU134" s="14" t="s">
        <v>101</v>
      </c>
      <c r="BK134" s="198">
        <f>BK135+BK250</f>
        <v>0</v>
      </c>
    </row>
    <row r="135" s="12" customFormat="1" ht="25.92" customHeight="1">
      <c r="A135" s="12"/>
      <c r="B135" s="199"/>
      <c r="C135" s="200"/>
      <c r="D135" s="201" t="s">
        <v>73</v>
      </c>
      <c r="E135" s="202" t="s">
        <v>120</v>
      </c>
      <c r="F135" s="202" t="s">
        <v>121</v>
      </c>
      <c r="G135" s="200"/>
      <c r="H135" s="200"/>
      <c r="I135" s="203"/>
      <c r="J135" s="204">
        <f>BK135</f>
        <v>0</v>
      </c>
      <c r="K135" s="200"/>
      <c r="L135" s="205"/>
      <c r="M135" s="206"/>
      <c r="N135" s="207"/>
      <c r="O135" s="207"/>
      <c r="P135" s="208">
        <f>P136+P140+P149+P162+P199+P232+P247</f>
        <v>0</v>
      </c>
      <c r="Q135" s="207"/>
      <c r="R135" s="208">
        <f>R136+R140+R149+R162+R199+R232+R247</f>
        <v>0</v>
      </c>
      <c r="S135" s="207"/>
      <c r="T135" s="209">
        <f>T136+T140+T149+T162+T199+T232+T247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0" t="s">
        <v>82</v>
      </c>
      <c r="AT135" s="211" t="s">
        <v>73</v>
      </c>
      <c r="AU135" s="211" t="s">
        <v>74</v>
      </c>
      <c r="AY135" s="210" t="s">
        <v>122</v>
      </c>
      <c r="BK135" s="212">
        <f>BK136+BK140+BK149+BK162+BK199+BK232+BK247</f>
        <v>0</v>
      </c>
    </row>
    <row r="136" s="12" customFormat="1" ht="22.8" customHeight="1">
      <c r="A136" s="12"/>
      <c r="B136" s="199"/>
      <c r="C136" s="200"/>
      <c r="D136" s="201" t="s">
        <v>73</v>
      </c>
      <c r="E136" s="213" t="s">
        <v>82</v>
      </c>
      <c r="F136" s="213" t="s">
        <v>123</v>
      </c>
      <c r="G136" s="200"/>
      <c r="H136" s="200"/>
      <c r="I136" s="203"/>
      <c r="J136" s="214">
        <f>BK136</f>
        <v>0</v>
      </c>
      <c r="K136" s="200"/>
      <c r="L136" s="205"/>
      <c r="M136" s="206"/>
      <c r="N136" s="207"/>
      <c r="O136" s="207"/>
      <c r="P136" s="208">
        <f>SUM(P137:P139)</f>
        <v>0</v>
      </c>
      <c r="Q136" s="207"/>
      <c r="R136" s="208">
        <f>SUM(R137:R139)</f>
        <v>0</v>
      </c>
      <c r="S136" s="207"/>
      <c r="T136" s="209">
        <f>SUM(T137:T139)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0" t="s">
        <v>82</v>
      </c>
      <c r="AT136" s="211" t="s">
        <v>73</v>
      </c>
      <c r="AU136" s="211" t="s">
        <v>82</v>
      </c>
      <c r="AY136" s="210" t="s">
        <v>122</v>
      </c>
      <c r="BK136" s="212">
        <f>SUM(BK137:BK139)</f>
        <v>0</v>
      </c>
    </row>
    <row r="137" s="2" customFormat="1" ht="24.15" customHeight="1">
      <c r="A137" s="35"/>
      <c r="B137" s="36"/>
      <c r="C137" s="215" t="s">
        <v>82</v>
      </c>
      <c r="D137" s="215" t="s">
        <v>124</v>
      </c>
      <c r="E137" s="216" t="s">
        <v>137</v>
      </c>
      <c r="F137" s="217" t="s">
        <v>138</v>
      </c>
      <c r="G137" s="218" t="s">
        <v>139</v>
      </c>
      <c r="H137" s="219">
        <v>1.24</v>
      </c>
      <c r="I137" s="220"/>
      <c r="J137" s="221">
        <f>ROUND(I137*H137,2)</f>
        <v>0</v>
      </c>
      <c r="K137" s="217" t="s">
        <v>1</v>
      </c>
      <c r="L137" s="41"/>
      <c r="M137" s="222" t="s">
        <v>1</v>
      </c>
      <c r="N137" s="223" t="s">
        <v>39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128</v>
      </c>
      <c r="AT137" s="226" t="s">
        <v>124</v>
      </c>
      <c r="AU137" s="226" t="s">
        <v>84</v>
      </c>
      <c r="AY137" s="14" t="s">
        <v>122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82</v>
      </c>
      <c r="BK137" s="227">
        <f>ROUND(I137*H137,2)</f>
        <v>0</v>
      </c>
      <c r="BL137" s="14" t="s">
        <v>128</v>
      </c>
      <c r="BM137" s="226" t="s">
        <v>84</v>
      </c>
    </row>
    <row r="138" s="2" customFormat="1">
      <c r="A138" s="35"/>
      <c r="B138" s="36"/>
      <c r="C138" s="37"/>
      <c r="D138" s="228" t="s">
        <v>129</v>
      </c>
      <c r="E138" s="37"/>
      <c r="F138" s="229" t="s">
        <v>138</v>
      </c>
      <c r="G138" s="37"/>
      <c r="H138" s="37"/>
      <c r="I138" s="230"/>
      <c r="J138" s="37"/>
      <c r="K138" s="37"/>
      <c r="L138" s="41"/>
      <c r="M138" s="231"/>
      <c r="N138" s="232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129</v>
      </c>
      <c r="AU138" s="14" t="s">
        <v>84</v>
      </c>
    </row>
    <row r="139" s="2" customFormat="1">
      <c r="A139" s="35"/>
      <c r="B139" s="36"/>
      <c r="C139" s="37"/>
      <c r="D139" s="228" t="s">
        <v>211</v>
      </c>
      <c r="E139" s="37"/>
      <c r="F139" s="247" t="s">
        <v>212</v>
      </c>
      <c r="G139" s="37"/>
      <c r="H139" s="37"/>
      <c r="I139" s="230"/>
      <c r="J139" s="37"/>
      <c r="K139" s="37"/>
      <c r="L139" s="41"/>
      <c r="M139" s="231"/>
      <c r="N139" s="232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211</v>
      </c>
      <c r="AU139" s="14" t="s">
        <v>84</v>
      </c>
    </row>
    <row r="140" s="12" customFormat="1" ht="22.8" customHeight="1">
      <c r="A140" s="12"/>
      <c r="B140" s="199"/>
      <c r="C140" s="200"/>
      <c r="D140" s="201" t="s">
        <v>73</v>
      </c>
      <c r="E140" s="213" t="s">
        <v>84</v>
      </c>
      <c r="F140" s="213" t="s">
        <v>213</v>
      </c>
      <c r="G140" s="200"/>
      <c r="H140" s="200"/>
      <c r="I140" s="203"/>
      <c r="J140" s="214">
        <f>BK140</f>
        <v>0</v>
      </c>
      <c r="K140" s="200"/>
      <c r="L140" s="205"/>
      <c r="M140" s="206"/>
      <c r="N140" s="207"/>
      <c r="O140" s="207"/>
      <c r="P140" s="208">
        <f>SUM(P141:P148)</f>
        <v>0</v>
      </c>
      <c r="Q140" s="207"/>
      <c r="R140" s="208">
        <f>SUM(R141:R148)</f>
        <v>0</v>
      </c>
      <c r="S140" s="207"/>
      <c r="T140" s="209">
        <f>SUM(T141:T148)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0" t="s">
        <v>82</v>
      </c>
      <c r="AT140" s="211" t="s">
        <v>73</v>
      </c>
      <c r="AU140" s="211" t="s">
        <v>82</v>
      </c>
      <c r="AY140" s="210" t="s">
        <v>122</v>
      </c>
      <c r="BK140" s="212">
        <f>SUM(BK141:BK148)</f>
        <v>0</v>
      </c>
    </row>
    <row r="141" s="2" customFormat="1" ht="24.15" customHeight="1">
      <c r="A141" s="35"/>
      <c r="B141" s="36"/>
      <c r="C141" s="215" t="s">
        <v>84</v>
      </c>
      <c r="D141" s="215" t="s">
        <v>124</v>
      </c>
      <c r="E141" s="216" t="s">
        <v>214</v>
      </c>
      <c r="F141" s="217" t="s">
        <v>215</v>
      </c>
      <c r="G141" s="218" t="s">
        <v>139</v>
      </c>
      <c r="H141" s="219">
        <v>1.5529999999999999</v>
      </c>
      <c r="I141" s="220"/>
      <c r="J141" s="221">
        <f>ROUND(I141*H141,2)</f>
        <v>0</v>
      </c>
      <c r="K141" s="217" t="s">
        <v>1</v>
      </c>
      <c r="L141" s="41"/>
      <c r="M141" s="222" t="s">
        <v>1</v>
      </c>
      <c r="N141" s="223" t="s">
        <v>39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128</v>
      </c>
      <c r="AT141" s="226" t="s">
        <v>124</v>
      </c>
      <c r="AU141" s="226" t="s">
        <v>84</v>
      </c>
      <c r="AY141" s="14" t="s">
        <v>122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82</v>
      </c>
      <c r="BK141" s="227">
        <f>ROUND(I141*H141,2)</f>
        <v>0</v>
      </c>
      <c r="BL141" s="14" t="s">
        <v>128</v>
      </c>
      <c r="BM141" s="226" t="s">
        <v>128</v>
      </c>
    </row>
    <row r="142" s="2" customFormat="1">
      <c r="A142" s="35"/>
      <c r="B142" s="36"/>
      <c r="C142" s="37"/>
      <c r="D142" s="228" t="s">
        <v>129</v>
      </c>
      <c r="E142" s="37"/>
      <c r="F142" s="229" t="s">
        <v>215</v>
      </c>
      <c r="G142" s="37"/>
      <c r="H142" s="37"/>
      <c r="I142" s="230"/>
      <c r="J142" s="37"/>
      <c r="K142" s="37"/>
      <c r="L142" s="41"/>
      <c r="M142" s="231"/>
      <c r="N142" s="232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129</v>
      </c>
      <c r="AU142" s="14" t="s">
        <v>84</v>
      </c>
    </row>
    <row r="143" s="2" customFormat="1" ht="24.15" customHeight="1">
      <c r="A143" s="35"/>
      <c r="B143" s="36"/>
      <c r="C143" s="215" t="s">
        <v>133</v>
      </c>
      <c r="D143" s="215" t="s">
        <v>124</v>
      </c>
      <c r="E143" s="216" t="s">
        <v>216</v>
      </c>
      <c r="F143" s="217" t="s">
        <v>217</v>
      </c>
      <c r="G143" s="218" t="s">
        <v>127</v>
      </c>
      <c r="H143" s="219">
        <v>2.5600000000000001</v>
      </c>
      <c r="I143" s="220"/>
      <c r="J143" s="221">
        <f>ROUND(I143*H143,2)</f>
        <v>0</v>
      </c>
      <c r="K143" s="217" t="s">
        <v>1</v>
      </c>
      <c r="L143" s="41"/>
      <c r="M143" s="222" t="s">
        <v>1</v>
      </c>
      <c r="N143" s="223" t="s">
        <v>39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128</v>
      </c>
      <c r="AT143" s="226" t="s">
        <v>124</v>
      </c>
      <c r="AU143" s="226" t="s">
        <v>84</v>
      </c>
      <c r="AY143" s="14" t="s">
        <v>122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82</v>
      </c>
      <c r="BK143" s="227">
        <f>ROUND(I143*H143,2)</f>
        <v>0</v>
      </c>
      <c r="BL143" s="14" t="s">
        <v>128</v>
      </c>
      <c r="BM143" s="226" t="s">
        <v>136</v>
      </c>
    </row>
    <row r="144" s="2" customFormat="1">
      <c r="A144" s="35"/>
      <c r="B144" s="36"/>
      <c r="C144" s="37"/>
      <c r="D144" s="228" t="s">
        <v>129</v>
      </c>
      <c r="E144" s="37"/>
      <c r="F144" s="229" t="s">
        <v>217</v>
      </c>
      <c r="G144" s="37"/>
      <c r="H144" s="37"/>
      <c r="I144" s="230"/>
      <c r="J144" s="37"/>
      <c r="K144" s="37"/>
      <c r="L144" s="41"/>
      <c r="M144" s="231"/>
      <c r="N144" s="232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129</v>
      </c>
      <c r="AU144" s="14" t="s">
        <v>84</v>
      </c>
    </row>
    <row r="145" s="2" customFormat="1" ht="16.5" customHeight="1">
      <c r="A145" s="35"/>
      <c r="B145" s="36"/>
      <c r="C145" s="215" t="s">
        <v>128</v>
      </c>
      <c r="D145" s="215" t="s">
        <v>124</v>
      </c>
      <c r="E145" s="216" t="s">
        <v>218</v>
      </c>
      <c r="F145" s="217" t="s">
        <v>219</v>
      </c>
      <c r="G145" s="218" t="s">
        <v>127</v>
      </c>
      <c r="H145" s="219">
        <v>2.5600000000000001</v>
      </c>
      <c r="I145" s="220"/>
      <c r="J145" s="221">
        <f>ROUND(I145*H145,2)</f>
        <v>0</v>
      </c>
      <c r="K145" s="217" t="s">
        <v>1</v>
      </c>
      <c r="L145" s="41"/>
      <c r="M145" s="222" t="s">
        <v>1</v>
      </c>
      <c r="N145" s="223" t="s">
        <v>39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128</v>
      </c>
      <c r="AT145" s="226" t="s">
        <v>124</v>
      </c>
      <c r="AU145" s="226" t="s">
        <v>84</v>
      </c>
      <c r="AY145" s="14" t="s">
        <v>122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82</v>
      </c>
      <c r="BK145" s="227">
        <f>ROUND(I145*H145,2)</f>
        <v>0</v>
      </c>
      <c r="BL145" s="14" t="s">
        <v>128</v>
      </c>
      <c r="BM145" s="226" t="s">
        <v>140</v>
      </c>
    </row>
    <row r="146" s="2" customFormat="1">
      <c r="A146" s="35"/>
      <c r="B146" s="36"/>
      <c r="C146" s="37"/>
      <c r="D146" s="228" t="s">
        <v>129</v>
      </c>
      <c r="E146" s="37"/>
      <c r="F146" s="229" t="s">
        <v>219</v>
      </c>
      <c r="G146" s="37"/>
      <c r="H146" s="37"/>
      <c r="I146" s="230"/>
      <c r="J146" s="37"/>
      <c r="K146" s="37"/>
      <c r="L146" s="41"/>
      <c r="M146" s="231"/>
      <c r="N146" s="232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129</v>
      </c>
      <c r="AU146" s="14" t="s">
        <v>84</v>
      </c>
    </row>
    <row r="147" s="2" customFormat="1" ht="21.75" customHeight="1">
      <c r="A147" s="35"/>
      <c r="B147" s="36"/>
      <c r="C147" s="215" t="s">
        <v>141</v>
      </c>
      <c r="D147" s="215" t="s">
        <v>124</v>
      </c>
      <c r="E147" s="216" t="s">
        <v>220</v>
      </c>
      <c r="F147" s="217" t="s">
        <v>221</v>
      </c>
      <c r="G147" s="218" t="s">
        <v>159</v>
      </c>
      <c r="H147" s="219">
        <v>0.14000000000000001</v>
      </c>
      <c r="I147" s="220"/>
      <c r="J147" s="221">
        <f>ROUND(I147*H147,2)</f>
        <v>0</v>
      </c>
      <c r="K147" s="217" t="s">
        <v>1</v>
      </c>
      <c r="L147" s="41"/>
      <c r="M147" s="222" t="s">
        <v>1</v>
      </c>
      <c r="N147" s="223" t="s">
        <v>39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128</v>
      </c>
      <c r="AT147" s="226" t="s">
        <v>124</v>
      </c>
      <c r="AU147" s="226" t="s">
        <v>84</v>
      </c>
      <c r="AY147" s="14" t="s">
        <v>122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82</v>
      </c>
      <c r="BK147" s="227">
        <f>ROUND(I147*H147,2)</f>
        <v>0</v>
      </c>
      <c r="BL147" s="14" t="s">
        <v>128</v>
      </c>
      <c r="BM147" s="226" t="s">
        <v>144</v>
      </c>
    </row>
    <row r="148" s="2" customFormat="1">
      <c r="A148" s="35"/>
      <c r="B148" s="36"/>
      <c r="C148" s="37"/>
      <c r="D148" s="228" t="s">
        <v>129</v>
      </c>
      <c r="E148" s="37"/>
      <c r="F148" s="229" t="s">
        <v>221</v>
      </c>
      <c r="G148" s="37"/>
      <c r="H148" s="37"/>
      <c r="I148" s="230"/>
      <c r="J148" s="37"/>
      <c r="K148" s="37"/>
      <c r="L148" s="41"/>
      <c r="M148" s="231"/>
      <c r="N148" s="232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129</v>
      </c>
      <c r="AU148" s="14" t="s">
        <v>84</v>
      </c>
    </row>
    <row r="149" s="12" customFormat="1" ht="22.8" customHeight="1">
      <c r="A149" s="12"/>
      <c r="B149" s="199"/>
      <c r="C149" s="200"/>
      <c r="D149" s="201" t="s">
        <v>73</v>
      </c>
      <c r="E149" s="213" t="s">
        <v>133</v>
      </c>
      <c r="F149" s="213" t="s">
        <v>222</v>
      </c>
      <c r="G149" s="200"/>
      <c r="H149" s="200"/>
      <c r="I149" s="203"/>
      <c r="J149" s="214">
        <f>BK149</f>
        <v>0</v>
      </c>
      <c r="K149" s="200"/>
      <c r="L149" s="205"/>
      <c r="M149" s="206"/>
      <c r="N149" s="207"/>
      <c r="O149" s="207"/>
      <c r="P149" s="208">
        <f>SUM(P150:P161)</f>
        <v>0</v>
      </c>
      <c r="Q149" s="207"/>
      <c r="R149" s="208">
        <f>SUM(R150:R161)</f>
        <v>0</v>
      </c>
      <c r="S149" s="207"/>
      <c r="T149" s="209">
        <f>SUM(T150:T161)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0" t="s">
        <v>82</v>
      </c>
      <c r="AT149" s="211" t="s">
        <v>73</v>
      </c>
      <c r="AU149" s="211" t="s">
        <v>82</v>
      </c>
      <c r="AY149" s="210" t="s">
        <v>122</v>
      </c>
      <c r="BK149" s="212">
        <f>SUM(BK150:BK161)</f>
        <v>0</v>
      </c>
    </row>
    <row r="150" s="2" customFormat="1" ht="33" customHeight="1">
      <c r="A150" s="35"/>
      <c r="B150" s="36"/>
      <c r="C150" s="215" t="s">
        <v>136</v>
      </c>
      <c r="D150" s="215" t="s">
        <v>124</v>
      </c>
      <c r="E150" s="216" t="s">
        <v>223</v>
      </c>
      <c r="F150" s="217" t="s">
        <v>224</v>
      </c>
      <c r="G150" s="218" t="s">
        <v>139</v>
      </c>
      <c r="H150" s="219">
        <v>1</v>
      </c>
      <c r="I150" s="220"/>
      <c r="J150" s="221">
        <f>ROUND(I150*H150,2)</f>
        <v>0</v>
      </c>
      <c r="K150" s="217" t="s">
        <v>1</v>
      </c>
      <c r="L150" s="41"/>
      <c r="M150" s="222" t="s">
        <v>1</v>
      </c>
      <c r="N150" s="223" t="s">
        <v>39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128</v>
      </c>
      <c r="AT150" s="226" t="s">
        <v>124</v>
      </c>
      <c r="AU150" s="226" t="s">
        <v>84</v>
      </c>
      <c r="AY150" s="14" t="s">
        <v>122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82</v>
      </c>
      <c r="BK150" s="227">
        <f>ROUND(I150*H150,2)</f>
        <v>0</v>
      </c>
      <c r="BL150" s="14" t="s">
        <v>128</v>
      </c>
      <c r="BM150" s="226" t="s">
        <v>147</v>
      </c>
    </row>
    <row r="151" s="2" customFormat="1">
      <c r="A151" s="35"/>
      <c r="B151" s="36"/>
      <c r="C151" s="37"/>
      <c r="D151" s="228" t="s">
        <v>129</v>
      </c>
      <c r="E151" s="37"/>
      <c r="F151" s="229" t="s">
        <v>224</v>
      </c>
      <c r="G151" s="37"/>
      <c r="H151" s="37"/>
      <c r="I151" s="230"/>
      <c r="J151" s="37"/>
      <c r="K151" s="37"/>
      <c r="L151" s="41"/>
      <c r="M151" s="231"/>
      <c r="N151" s="232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129</v>
      </c>
      <c r="AU151" s="14" t="s">
        <v>84</v>
      </c>
    </row>
    <row r="152" s="2" customFormat="1" ht="24.15" customHeight="1">
      <c r="A152" s="35"/>
      <c r="B152" s="36"/>
      <c r="C152" s="215" t="s">
        <v>148</v>
      </c>
      <c r="D152" s="215" t="s">
        <v>124</v>
      </c>
      <c r="E152" s="216" t="s">
        <v>225</v>
      </c>
      <c r="F152" s="217" t="s">
        <v>226</v>
      </c>
      <c r="G152" s="218" t="s">
        <v>127</v>
      </c>
      <c r="H152" s="219">
        <v>7.5</v>
      </c>
      <c r="I152" s="220"/>
      <c r="J152" s="221">
        <f>ROUND(I152*H152,2)</f>
        <v>0</v>
      </c>
      <c r="K152" s="217" t="s">
        <v>1</v>
      </c>
      <c r="L152" s="41"/>
      <c r="M152" s="222" t="s">
        <v>1</v>
      </c>
      <c r="N152" s="223" t="s">
        <v>39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128</v>
      </c>
      <c r="AT152" s="226" t="s">
        <v>124</v>
      </c>
      <c r="AU152" s="226" t="s">
        <v>84</v>
      </c>
      <c r="AY152" s="14" t="s">
        <v>122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82</v>
      </c>
      <c r="BK152" s="227">
        <f>ROUND(I152*H152,2)</f>
        <v>0</v>
      </c>
      <c r="BL152" s="14" t="s">
        <v>128</v>
      </c>
      <c r="BM152" s="226" t="s">
        <v>151</v>
      </c>
    </row>
    <row r="153" s="2" customFormat="1">
      <c r="A153" s="35"/>
      <c r="B153" s="36"/>
      <c r="C153" s="37"/>
      <c r="D153" s="228" t="s">
        <v>129</v>
      </c>
      <c r="E153" s="37"/>
      <c r="F153" s="229" t="s">
        <v>226</v>
      </c>
      <c r="G153" s="37"/>
      <c r="H153" s="37"/>
      <c r="I153" s="230"/>
      <c r="J153" s="37"/>
      <c r="K153" s="37"/>
      <c r="L153" s="41"/>
      <c r="M153" s="231"/>
      <c r="N153" s="232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129</v>
      </c>
      <c r="AU153" s="14" t="s">
        <v>84</v>
      </c>
    </row>
    <row r="154" s="2" customFormat="1" ht="16.5" customHeight="1">
      <c r="A154" s="35"/>
      <c r="B154" s="36"/>
      <c r="C154" s="215" t="s">
        <v>140</v>
      </c>
      <c r="D154" s="215" t="s">
        <v>124</v>
      </c>
      <c r="E154" s="216" t="s">
        <v>227</v>
      </c>
      <c r="F154" s="217" t="s">
        <v>228</v>
      </c>
      <c r="G154" s="218" t="s">
        <v>139</v>
      </c>
      <c r="H154" s="219">
        <v>0.5</v>
      </c>
      <c r="I154" s="220"/>
      <c r="J154" s="221">
        <f>ROUND(I154*H154,2)</f>
        <v>0</v>
      </c>
      <c r="K154" s="217" t="s">
        <v>1</v>
      </c>
      <c r="L154" s="41"/>
      <c r="M154" s="222" t="s">
        <v>1</v>
      </c>
      <c r="N154" s="223" t="s">
        <v>39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128</v>
      </c>
      <c r="AT154" s="226" t="s">
        <v>124</v>
      </c>
      <c r="AU154" s="226" t="s">
        <v>84</v>
      </c>
      <c r="AY154" s="14" t="s">
        <v>122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82</v>
      </c>
      <c r="BK154" s="227">
        <f>ROUND(I154*H154,2)</f>
        <v>0</v>
      </c>
      <c r="BL154" s="14" t="s">
        <v>128</v>
      </c>
      <c r="BM154" s="226" t="s">
        <v>154</v>
      </c>
    </row>
    <row r="155" s="2" customFormat="1">
      <c r="A155" s="35"/>
      <c r="B155" s="36"/>
      <c r="C155" s="37"/>
      <c r="D155" s="228" t="s">
        <v>129</v>
      </c>
      <c r="E155" s="37"/>
      <c r="F155" s="229" t="s">
        <v>228</v>
      </c>
      <c r="G155" s="37"/>
      <c r="H155" s="37"/>
      <c r="I155" s="230"/>
      <c r="J155" s="37"/>
      <c r="K155" s="37"/>
      <c r="L155" s="41"/>
      <c r="M155" s="231"/>
      <c r="N155" s="232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129</v>
      </c>
      <c r="AU155" s="14" t="s">
        <v>84</v>
      </c>
    </row>
    <row r="156" s="2" customFormat="1" ht="24.15" customHeight="1">
      <c r="A156" s="35"/>
      <c r="B156" s="36"/>
      <c r="C156" s="215" t="s">
        <v>155</v>
      </c>
      <c r="D156" s="215" t="s">
        <v>124</v>
      </c>
      <c r="E156" s="216" t="s">
        <v>229</v>
      </c>
      <c r="F156" s="217" t="s">
        <v>230</v>
      </c>
      <c r="G156" s="218" t="s">
        <v>231</v>
      </c>
      <c r="H156" s="219">
        <v>3</v>
      </c>
      <c r="I156" s="220"/>
      <c r="J156" s="221">
        <f>ROUND(I156*H156,2)</f>
        <v>0</v>
      </c>
      <c r="K156" s="217" t="s">
        <v>1</v>
      </c>
      <c r="L156" s="41"/>
      <c r="M156" s="222" t="s">
        <v>1</v>
      </c>
      <c r="N156" s="223" t="s">
        <v>39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128</v>
      </c>
      <c r="AT156" s="226" t="s">
        <v>124</v>
      </c>
      <c r="AU156" s="226" t="s">
        <v>84</v>
      </c>
      <c r="AY156" s="14" t="s">
        <v>122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82</v>
      </c>
      <c r="BK156" s="227">
        <f>ROUND(I156*H156,2)</f>
        <v>0</v>
      </c>
      <c r="BL156" s="14" t="s">
        <v>128</v>
      </c>
      <c r="BM156" s="226" t="s">
        <v>160</v>
      </c>
    </row>
    <row r="157" s="2" customFormat="1">
      <c r="A157" s="35"/>
      <c r="B157" s="36"/>
      <c r="C157" s="37"/>
      <c r="D157" s="228" t="s">
        <v>129</v>
      </c>
      <c r="E157" s="37"/>
      <c r="F157" s="229" t="s">
        <v>230</v>
      </c>
      <c r="G157" s="37"/>
      <c r="H157" s="37"/>
      <c r="I157" s="230"/>
      <c r="J157" s="37"/>
      <c r="K157" s="37"/>
      <c r="L157" s="41"/>
      <c r="M157" s="231"/>
      <c r="N157" s="232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129</v>
      </c>
      <c r="AU157" s="14" t="s">
        <v>84</v>
      </c>
    </row>
    <row r="158" s="2" customFormat="1" ht="16.5" customHeight="1">
      <c r="A158" s="35"/>
      <c r="B158" s="36"/>
      <c r="C158" s="233" t="s">
        <v>144</v>
      </c>
      <c r="D158" s="233" t="s">
        <v>156</v>
      </c>
      <c r="E158" s="234" t="s">
        <v>232</v>
      </c>
      <c r="F158" s="235" t="s">
        <v>233</v>
      </c>
      <c r="G158" s="236" t="s">
        <v>231</v>
      </c>
      <c r="H158" s="237">
        <v>3</v>
      </c>
      <c r="I158" s="238"/>
      <c r="J158" s="239">
        <f>ROUND(I158*H158,2)</f>
        <v>0</v>
      </c>
      <c r="K158" s="235" t="s">
        <v>1</v>
      </c>
      <c r="L158" s="240"/>
      <c r="M158" s="241" t="s">
        <v>1</v>
      </c>
      <c r="N158" s="242" t="s">
        <v>39</v>
      </c>
      <c r="O158" s="88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140</v>
      </c>
      <c r="AT158" s="226" t="s">
        <v>156</v>
      </c>
      <c r="AU158" s="226" t="s">
        <v>84</v>
      </c>
      <c r="AY158" s="14" t="s">
        <v>122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82</v>
      </c>
      <c r="BK158" s="227">
        <f>ROUND(I158*H158,2)</f>
        <v>0</v>
      </c>
      <c r="BL158" s="14" t="s">
        <v>128</v>
      </c>
      <c r="BM158" s="226" t="s">
        <v>163</v>
      </c>
    </row>
    <row r="159" s="2" customFormat="1">
      <c r="A159" s="35"/>
      <c r="B159" s="36"/>
      <c r="C159" s="37"/>
      <c r="D159" s="228" t="s">
        <v>129</v>
      </c>
      <c r="E159" s="37"/>
      <c r="F159" s="229" t="s">
        <v>233</v>
      </c>
      <c r="G159" s="37"/>
      <c r="H159" s="37"/>
      <c r="I159" s="230"/>
      <c r="J159" s="37"/>
      <c r="K159" s="37"/>
      <c r="L159" s="41"/>
      <c r="M159" s="231"/>
      <c r="N159" s="232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129</v>
      </c>
      <c r="AU159" s="14" t="s">
        <v>84</v>
      </c>
    </row>
    <row r="160" s="2" customFormat="1" ht="16.5" customHeight="1">
      <c r="A160" s="35"/>
      <c r="B160" s="36"/>
      <c r="C160" s="215" t="s">
        <v>164</v>
      </c>
      <c r="D160" s="215" t="s">
        <v>124</v>
      </c>
      <c r="E160" s="216" t="s">
        <v>234</v>
      </c>
      <c r="F160" s="217" t="s">
        <v>235</v>
      </c>
      <c r="G160" s="218" t="s">
        <v>127</v>
      </c>
      <c r="H160" s="219">
        <v>2.7000000000000002</v>
      </c>
      <c r="I160" s="220"/>
      <c r="J160" s="221">
        <f>ROUND(I160*H160,2)</f>
        <v>0</v>
      </c>
      <c r="K160" s="217" t="s">
        <v>1</v>
      </c>
      <c r="L160" s="41"/>
      <c r="M160" s="222" t="s">
        <v>1</v>
      </c>
      <c r="N160" s="223" t="s">
        <v>39</v>
      </c>
      <c r="O160" s="88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128</v>
      </c>
      <c r="AT160" s="226" t="s">
        <v>124</v>
      </c>
      <c r="AU160" s="226" t="s">
        <v>84</v>
      </c>
      <c r="AY160" s="14" t="s">
        <v>122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82</v>
      </c>
      <c r="BK160" s="227">
        <f>ROUND(I160*H160,2)</f>
        <v>0</v>
      </c>
      <c r="BL160" s="14" t="s">
        <v>128</v>
      </c>
      <c r="BM160" s="226" t="s">
        <v>167</v>
      </c>
    </row>
    <row r="161" s="2" customFormat="1">
      <c r="A161" s="35"/>
      <c r="B161" s="36"/>
      <c r="C161" s="37"/>
      <c r="D161" s="228" t="s">
        <v>129</v>
      </c>
      <c r="E161" s="37"/>
      <c r="F161" s="229" t="s">
        <v>235</v>
      </c>
      <c r="G161" s="37"/>
      <c r="H161" s="37"/>
      <c r="I161" s="230"/>
      <c r="J161" s="37"/>
      <c r="K161" s="37"/>
      <c r="L161" s="41"/>
      <c r="M161" s="231"/>
      <c r="N161" s="232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129</v>
      </c>
      <c r="AU161" s="14" t="s">
        <v>84</v>
      </c>
    </row>
    <row r="162" s="12" customFormat="1" ht="22.8" customHeight="1">
      <c r="A162" s="12"/>
      <c r="B162" s="199"/>
      <c r="C162" s="200"/>
      <c r="D162" s="201" t="s">
        <v>73</v>
      </c>
      <c r="E162" s="213" t="s">
        <v>136</v>
      </c>
      <c r="F162" s="213" t="s">
        <v>236</v>
      </c>
      <c r="G162" s="200"/>
      <c r="H162" s="200"/>
      <c r="I162" s="203"/>
      <c r="J162" s="214">
        <f>BK162</f>
        <v>0</v>
      </c>
      <c r="K162" s="200"/>
      <c r="L162" s="205"/>
      <c r="M162" s="206"/>
      <c r="N162" s="207"/>
      <c r="O162" s="207"/>
      <c r="P162" s="208">
        <f>SUM(P163:P198)</f>
        <v>0</v>
      </c>
      <c r="Q162" s="207"/>
      <c r="R162" s="208">
        <f>SUM(R163:R198)</f>
        <v>0</v>
      </c>
      <c r="S162" s="207"/>
      <c r="T162" s="209">
        <f>SUM(T163:T198)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0" t="s">
        <v>82</v>
      </c>
      <c r="AT162" s="211" t="s">
        <v>73</v>
      </c>
      <c r="AU162" s="211" t="s">
        <v>82</v>
      </c>
      <c r="AY162" s="210" t="s">
        <v>122</v>
      </c>
      <c r="BK162" s="212">
        <f>SUM(BK163:BK198)</f>
        <v>0</v>
      </c>
    </row>
    <row r="163" s="2" customFormat="1" ht="24.15" customHeight="1">
      <c r="A163" s="35"/>
      <c r="B163" s="36"/>
      <c r="C163" s="215" t="s">
        <v>147</v>
      </c>
      <c r="D163" s="215" t="s">
        <v>124</v>
      </c>
      <c r="E163" s="216" t="s">
        <v>237</v>
      </c>
      <c r="F163" s="217" t="s">
        <v>238</v>
      </c>
      <c r="G163" s="218" t="s">
        <v>127</v>
      </c>
      <c r="H163" s="219">
        <v>2.5600000000000001</v>
      </c>
      <c r="I163" s="220"/>
      <c r="J163" s="221">
        <f>ROUND(I163*H163,2)</f>
        <v>0</v>
      </c>
      <c r="K163" s="217" t="s">
        <v>1</v>
      </c>
      <c r="L163" s="41"/>
      <c r="M163" s="222" t="s">
        <v>1</v>
      </c>
      <c r="N163" s="223" t="s">
        <v>39</v>
      </c>
      <c r="O163" s="88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128</v>
      </c>
      <c r="AT163" s="226" t="s">
        <v>124</v>
      </c>
      <c r="AU163" s="226" t="s">
        <v>84</v>
      </c>
      <c r="AY163" s="14" t="s">
        <v>122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82</v>
      </c>
      <c r="BK163" s="227">
        <f>ROUND(I163*H163,2)</f>
        <v>0</v>
      </c>
      <c r="BL163" s="14" t="s">
        <v>128</v>
      </c>
      <c r="BM163" s="226" t="s">
        <v>171</v>
      </c>
    </row>
    <row r="164" s="2" customFormat="1">
      <c r="A164" s="35"/>
      <c r="B164" s="36"/>
      <c r="C164" s="37"/>
      <c r="D164" s="228" t="s">
        <v>129</v>
      </c>
      <c r="E164" s="37"/>
      <c r="F164" s="229" t="s">
        <v>238</v>
      </c>
      <c r="G164" s="37"/>
      <c r="H164" s="37"/>
      <c r="I164" s="230"/>
      <c r="J164" s="37"/>
      <c r="K164" s="37"/>
      <c r="L164" s="41"/>
      <c r="M164" s="231"/>
      <c r="N164" s="232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129</v>
      </c>
      <c r="AU164" s="14" t="s">
        <v>84</v>
      </c>
    </row>
    <row r="165" s="2" customFormat="1" ht="21.75" customHeight="1">
      <c r="A165" s="35"/>
      <c r="B165" s="36"/>
      <c r="C165" s="215" t="s">
        <v>172</v>
      </c>
      <c r="D165" s="215" t="s">
        <v>124</v>
      </c>
      <c r="E165" s="216" t="s">
        <v>239</v>
      </c>
      <c r="F165" s="217" t="s">
        <v>240</v>
      </c>
      <c r="G165" s="218" t="s">
        <v>127</v>
      </c>
      <c r="H165" s="219">
        <v>1.2</v>
      </c>
      <c r="I165" s="220"/>
      <c r="J165" s="221">
        <f>ROUND(I165*H165,2)</f>
        <v>0</v>
      </c>
      <c r="K165" s="217" t="s">
        <v>1</v>
      </c>
      <c r="L165" s="41"/>
      <c r="M165" s="222" t="s">
        <v>1</v>
      </c>
      <c r="N165" s="223" t="s">
        <v>39</v>
      </c>
      <c r="O165" s="88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128</v>
      </c>
      <c r="AT165" s="226" t="s">
        <v>124</v>
      </c>
      <c r="AU165" s="226" t="s">
        <v>84</v>
      </c>
      <c r="AY165" s="14" t="s">
        <v>122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82</v>
      </c>
      <c r="BK165" s="227">
        <f>ROUND(I165*H165,2)</f>
        <v>0</v>
      </c>
      <c r="BL165" s="14" t="s">
        <v>128</v>
      </c>
      <c r="BM165" s="226" t="s">
        <v>175</v>
      </c>
    </row>
    <row r="166" s="2" customFormat="1">
      <c r="A166" s="35"/>
      <c r="B166" s="36"/>
      <c r="C166" s="37"/>
      <c r="D166" s="228" t="s">
        <v>129</v>
      </c>
      <c r="E166" s="37"/>
      <c r="F166" s="229" t="s">
        <v>240</v>
      </c>
      <c r="G166" s="37"/>
      <c r="H166" s="37"/>
      <c r="I166" s="230"/>
      <c r="J166" s="37"/>
      <c r="K166" s="37"/>
      <c r="L166" s="41"/>
      <c r="M166" s="231"/>
      <c r="N166" s="232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129</v>
      </c>
      <c r="AU166" s="14" t="s">
        <v>84</v>
      </c>
    </row>
    <row r="167" s="2" customFormat="1" ht="24.15" customHeight="1">
      <c r="A167" s="35"/>
      <c r="B167" s="36"/>
      <c r="C167" s="215" t="s">
        <v>151</v>
      </c>
      <c r="D167" s="215" t="s">
        <v>124</v>
      </c>
      <c r="E167" s="216" t="s">
        <v>241</v>
      </c>
      <c r="F167" s="217" t="s">
        <v>242</v>
      </c>
      <c r="G167" s="218" t="s">
        <v>231</v>
      </c>
      <c r="H167" s="219">
        <v>5</v>
      </c>
      <c r="I167" s="220"/>
      <c r="J167" s="221">
        <f>ROUND(I167*H167,2)</f>
        <v>0</v>
      </c>
      <c r="K167" s="217" t="s">
        <v>1</v>
      </c>
      <c r="L167" s="41"/>
      <c r="M167" s="222" t="s">
        <v>1</v>
      </c>
      <c r="N167" s="223" t="s">
        <v>39</v>
      </c>
      <c r="O167" s="88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128</v>
      </c>
      <c r="AT167" s="226" t="s">
        <v>124</v>
      </c>
      <c r="AU167" s="226" t="s">
        <v>84</v>
      </c>
      <c r="AY167" s="14" t="s">
        <v>122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82</v>
      </c>
      <c r="BK167" s="227">
        <f>ROUND(I167*H167,2)</f>
        <v>0</v>
      </c>
      <c r="BL167" s="14" t="s">
        <v>128</v>
      </c>
      <c r="BM167" s="226" t="s">
        <v>178</v>
      </c>
    </row>
    <row r="168" s="2" customFormat="1">
      <c r="A168" s="35"/>
      <c r="B168" s="36"/>
      <c r="C168" s="37"/>
      <c r="D168" s="228" t="s">
        <v>129</v>
      </c>
      <c r="E168" s="37"/>
      <c r="F168" s="229" t="s">
        <v>242</v>
      </c>
      <c r="G168" s="37"/>
      <c r="H168" s="37"/>
      <c r="I168" s="230"/>
      <c r="J168" s="37"/>
      <c r="K168" s="37"/>
      <c r="L168" s="41"/>
      <c r="M168" s="231"/>
      <c r="N168" s="232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129</v>
      </c>
      <c r="AU168" s="14" t="s">
        <v>84</v>
      </c>
    </row>
    <row r="169" s="2" customFormat="1" ht="37.8" customHeight="1">
      <c r="A169" s="35"/>
      <c r="B169" s="36"/>
      <c r="C169" s="215" t="s">
        <v>8</v>
      </c>
      <c r="D169" s="215" t="s">
        <v>124</v>
      </c>
      <c r="E169" s="216" t="s">
        <v>243</v>
      </c>
      <c r="F169" s="217" t="s">
        <v>244</v>
      </c>
      <c r="G169" s="218" t="s">
        <v>127</v>
      </c>
      <c r="H169" s="219">
        <v>10.34</v>
      </c>
      <c r="I169" s="220"/>
      <c r="J169" s="221">
        <f>ROUND(I169*H169,2)</f>
        <v>0</v>
      </c>
      <c r="K169" s="217" t="s">
        <v>1</v>
      </c>
      <c r="L169" s="41"/>
      <c r="M169" s="222" t="s">
        <v>1</v>
      </c>
      <c r="N169" s="223" t="s">
        <v>39</v>
      </c>
      <c r="O169" s="88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128</v>
      </c>
      <c r="AT169" s="226" t="s">
        <v>124</v>
      </c>
      <c r="AU169" s="226" t="s">
        <v>84</v>
      </c>
      <c r="AY169" s="14" t="s">
        <v>122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82</v>
      </c>
      <c r="BK169" s="227">
        <f>ROUND(I169*H169,2)</f>
        <v>0</v>
      </c>
      <c r="BL169" s="14" t="s">
        <v>128</v>
      </c>
      <c r="BM169" s="226" t="s">
        <v>182</v>
      </c>
    </row>
    <row r="170" s="2" customFormat="1">
      <c r="A170" s="35"/>
      <c r="B170" s="36"/>
      <c r="C170" s="37"/>
      <c r="D170" s="228" t="s">
        <v>129</v>
      </c>
      <c r="E170" s="37"/>
      <c r="F170" s="229" t="s">
        <v>244</v>
      </c>
      <c r="G170" s="37"/>
      <c r="H170" s="37"/>
      <c r="I170" s="230"/>
      <c r="J170" s="37"/>
      <c r="K170" s="37"/>
      <c r="L170" s="41"/>
      <c r="M170" s="231"/>
      <c r="N170" s="232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129</v>
      </c>
      <c r="AU170" s="14" t="s">
        <v>84</v>
      </c>
    </row>
    <row r="171" s="2" customFormat="1" ht="16.5" customHeight="1">
      <c r="A171" s="35"/>
      <c r="B171" s="36"/>
      <c r="C171" s="215" t="s">
        <v>154</v>
      </c>
      <c r="D171" s="215" t="s">
        <v>124</v>
      </c>
      <c r="E171" s="216" t="s">
        <v>245</v>
      </c>
      <c r="F171" s="217" t="s">
        <v>246</v>
      </c>
      <c r="G171" s="218" t="s">
        <v>127</v>
      </c>
      <c r="H171" s="219">
        <v>10.34</v>
      </c>
      <c r="I171" s="220"/>
      <c r="J171" s="221">
        <f>ROUND(I171*H171,2)</f>
        <v>0</v>
      </c>
      <c r="K171" s="217" t="s">
        <v>1</v>
      </c>
      <c r="L171" s="41"/>
      <c r="M171" s="222" t="s">
        <v>1</v>
      </c>
      <c r="N171" s="223" t="s">
        <v>39</v>
      </c>
      <c r="O171" s="88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128</v>
      </c>
      <c r="AT171" s="226" t="s">
        <v>124</v>
      </c>
      <c r="AU171" s="226" t="s">
        <v>84</v>
      </c>
      <c r="AY171" s="14" t="s">
        <v>122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82</v>
      </c>
      <c r="BK171" s="227">
        <f>ROUND(I171*H171,2)</f>
        <v>0</v>
      </c>
      <c r="BL171" s="14" t="s">
        <v>128</v>
      </c>
      <c r="BM171" s="226" t="s">
        <v>190</v>
      </c>
    </row>
    <row r="172" s="2" customFormat="1">
      <c r="A172" s="35"/>
      <c r="B172" s="36"/>
      <c r="C172" s="37"/>
      <c r="D172" s="228" t="s">
        <v>129</v>
      </c>
      <c r="E172" s="37"/>
      <c r="F172" s="229" t="s">
        <v>246</v>
      </c>
      <c r="G172" s="37"/>
      <c r="H172" s="37"/>
      <c r="I172" s="230"/>
      <c r="J172" s="37"/>
      <c r="K172" s="37"/>
      <c r="L172" s="41"/>
      <c r="M172" s="231"/>
      <c r="N172" s="232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129</v>
      </c>
      <c r="AU172" s="14" t="s">
        <v>84</v>
      </c>
    </row>
    <row r="173" s="2" customFormat="1" ht="24.15" customHeight="1">
      <c r="A173" s="35"/>
      <c r="B173" s="36"/>
      <c r="C173" s="215" t="s">
        <v>191</v>
      </c>
      <c r="D173" s="215" t="s">
        <v>124</v>
      </c>
      <c r="E173" s="216" t="s">
        <v>247</v>
      </c>
      <c r="F173" s="217" t="s">
        <v>248</v>
      </c>
      <c r="G173" s="218" t="s">
        <v>127</v>
      </c>
      <c r="H173" s="219">
        <v>10.34</v>
      </c>
      <c r="I173" s="220"/>
      <c r="J173" s="221">
        <f>ROUND(I173*H173,2)</f>
        <v>0</v>
      </c>
      <c r="K173" s="217" t="s">
        <v>1</v>
      </c>
      <c r="L173" s="41"/>
      <c r="M173" s="222" t="s">
        <v>1</v>
      </c>
      <c r="N173" s="223" t="s">
        <v>39</v>
      </c>
      <c r="O173" s="88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128</v>
      </c>
      <c r="AT173" s="226" t="s">
        <v>124</v>
      </c>
      <c r="AU173" s="226" t="s">
        <v>84</v>
      </c>
      <c r="AY173" s="14" t="s">
        <v>122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82</v>
      </c>
      <c r="BK173" s="227">
        <f>ROUND(I173*H173,2)</f>
        <v>0</v>
      </c>
      <c r="BL173" s="14" t="s">
        <v>128</v>
      </c>
      <c r="BM173" s="226" t="s">
        <v>194</v>
      </c>
    </row>
    <row r="174" s="2" customFormat="1">
      <c r="A174" s="35"/>
      <c r="B174" s="36"/>
      <c r="C174" s="37"/>
      <c r="D174" s="228" t="s">
        <v>129</v>
      </c>
      <c r="E174" s="37"/>
      <c r="F174" s="229" t="s">
        <v>248</v>
      </c>
      <c r="G174" s="37"/>
      <c r="H174" s="37"/>
      <c r="I174" s="230"/>
      <c r="J174" s="37"/>
      <c r="K174" s="37"/>
      <c r="L174" s="41"/>
      <c r="M174" s="231"/>
      <c r="N174" s="232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129</v>
      </c>
      <c r="AU174" s="14" t="s">
        <v>84</v>
      </c>
    </row>
    <row r="175" s="2" customFormat="1" ht="37.8" customHeight="1">
      <c r="A175" s="35"/>
      <c r="B175" s="36"/>
      <c r="C175" s="215" t="s">
        <v>160</v>
      </c>
      <c r="D175" s="215" t="s">
        <v>124</v>
      </c>
      <c r="E175" s="216" t="s">
        <v>249</v>
      </c>
      <c r="F175" s="217" t="s">
        <v>250</v>
      </c>
      <c r="G175" s="218" t="s">
        <v>127</v>
      </c>
      <c r="H175" s="219">
        <v>10.34</v>
      </c>
      <c r="I175" s="220"/>
      <c r="J175" s="221">
        <f>ROUND(I175*H175,2)</f>
        <v>0</v>
      </c>
      <c r="K175" s="217" t="s">
        <v>1</v>
      </c>
      <c r="L175" s="41"/>
      <c r="M175" s="222" t="s">
        <v>1</v>
      </c>
      <c r="N175" s="223" t="s">
        <v>39</v>
      </c>
      <c r="O175" s="88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128</v>
      </c>
      <c r="AT175" s="226" t="s">
        <v>124</v>
      </c>
      <c r="AU175" s="226" t="s">
        <v>84</v>
      </c>
      <c r="AY175" s="14" t="s">
        <v>122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82</v>
      </c>
      <c r="BK175" s="227">
        <f>ROUND(I175*H175,2)</f>
        <v>0</v>
      </c>
      <c r="BL175" s="14" t="s">
        <v>128</v>
      </c>
      <c r="BM175" s="226" t="s">
        <v>251</v>
      </c>
    </row>
    <row r="176" s="2" customFormat="1">
      <c r="A176" s="35"/>
      <c r="B176" s="36"/>
      <c r="C176" s="37"/>
      <c r="D176" s="228" t="s">
        <v>129</v>
      </c>
      <c r="E176" s="37"/>
      <c r="F176" s="229" t="s">
        <v>250</v>
      </c>
      <c r="G176" s="37"/>
      <c r="H176" s="37"/>
      <c r="I176" s="230"/>
      <c r="J176" s="37"/>
      <c r="K176" s="37"/>
      <c r="L176" s="41"/>
      <c r="M176" s="231"/>
      <c r="N176" s="232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129</v>
      </c>
      <c r="AU176" s="14" t="s">
        <v>84</v>
      </c>
    </row>
    <row r="177" s="2" customFormat="1" ht="16.5" customHeight="1">
      <c r="A177" s="35"/>
      <c r="B177" s="36"/>
      <c r="C177" s="233" t="s">
        <v>252</v>
      </c>
      <c r="D177" s="233" t="s">
        <v>156</v>
      </c>
      <c r="E177" s="234" t="s">
        <v>253</v>
      </c>
      <c r="F177" s="235" t="s">
        <v>254</v>
      </c>
      <c r="G177" s="236" t="s">
        <v>127</v>
      </c>
      <c r="H177" s="237">
        <v>10.856999999999999</v>
      </c>
      <c r="I177" s="238"/>
      <c r="J177" s="239">
        <f>ROUND(I177*H177,2)</f>
        <v>0</v>
      </c>
      <c r="K177" s="235" t="s">
        <v>1</v>
      </c>
      <c r="L177" s="240"/>
      <c r="M177" s="241" t="s">
        <v>1</v>
      </c>
      <c r="N177" s="242" t="s">
        <v>39</v>
      </c>
      <c r="O177" s="88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140</v>
      </c>
      <c r="AT177" s="226" t="s">
        <v>156</v>
      </c>
      <c r="AU177" s="226" t="s">
        <v>84</v>
      </c>
      <c r="AY177" s="14" t="s">
        <v>122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82</v>
      </c>
      <c r="BK177" s="227">
        <f>ROUND(I177*H177,2)</f>
        <v>0</v>
      </c>
      <c r="BL177" s="14" t="s">
        <v>128</v>
      </c>
      <c r="BM177" s="226" t="s">
        <v>255</v>
      </c>
    </row>
    <row r="178" s="2" customFormat="1">
      <c r="A178" s="35"/>
      <c r="B178" s="36"/>
      <c r="C178" s="37"/>
      <c r="D178" s="228" t="s">
        <v>129</v>
      </c>
      <c r="E178" s="37"/>
      <c r="F178" s="229" t="s">
        <v>254</v>
      </c>
      <c r="G178" s="37"/>
      <c r="H178" s="37"/>
      <c r="I178" s="230"/>
      <c r="J178" s="37"/>
      <c r="K178" s="37"/>
      <c r="L178" s="41"/>
      <c r="M178" s="231"/>
      <c r="N178" s="232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129</v>
      </c>
      <c r="AU178" s="14" t="s">
        <v>84</v>
      </c>
    </row>
    <row r="179" s="2" customFormat="1" ht="24.15" customHeight="1">
      <c r="A179" s="35"/>
      <c r="B179" s="36"/>
      <c r="C179" s="215" t="s">
        <v>163</v>
      </c>
      <c r="D179" s="215" t="s">
        <v>124</v>
      </c>
      <c r="E179" s="216" t="s">
        <v>256</v>
      </c>
      <c r="F179" s="217" t="s">
        <v>257</v>
      </c>
      <c r="G179" s="218" t="s">
        <v>231</v>
      </c>
      <c r="H179" s="219">
        <v>2</v>
      </c>
      <c r="I179" s="220"/>
      <c r="J179" s="221">
        <f>ROUND(I179*H179,2)</f>
        <v>0</v>
      </c>
      <c r="K179" s="217" t="s">
        <v>1</v>
      </c>
      <c r="L179" s="41"/>
      <c r="M179" s="222" t="s">
        <v>1</v>
      </c>
      <c r="N179" s="223" t="s">
        <v>39</v>
      </c>
      <c r="O179" s="88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128</v>
      </c>
      <c r="AT179" s="226" t="s">
        <v>124</v>
      </c>
      <c r="AU179" s="226" t="s">
        <v>84</v>
      </c>
      <c r="AY179" s="14" t="s">
        <v>122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4" t="s">
        <v>82</v>
      </c>
      <c r="BK179" s="227">
        <f>ROUND(I179*H179,2)</f>
        <v>0</v>
      </c>
      <c r="BL179" s="14" t="s">
        <v>128</v>
      </c>
      <c r="BM179" s="226" t="s">
        <v>258</v>
      </c>
    </row>
    <row r="180" s="2" customFormat="1">
      <c r="A180" s="35"/>
      <c r="B180" s="36"/>
      <c r="C180" s="37"/>
      <c r="D180" s="228" t="s">
        <v>129</v>
      </c>
      <c r="E180" s="37"/>
      <c r="F180" s="229" t="s">
        <v>257</v>
      </c>
      <c r="G180" s="37"/>
      <c r="H180" s="37"/>
      <c r="I180" s="230"/>
      <c r="J180" s="37"/>
      <c r="K180" s="37"/>
      <c r="L180" s="41"/>
      <c r="M180" s="231"/>
      <c r="N180" s="232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129</v>
      </c>
      <c r="AU180" s="14" t="s">
        <v>84</v>
      </c>
    </row>
    <row r="181" s="2" customFormat="1" ht="33" customHeight="1">
      <c r="A181" s="35"/>
      <c r="B181" s="36"/>
      <c r="C181" s="215" t="s">
        <v>7</v>
      </c>
      <c r="D181" s="215" t="s">
        <v>124</v>
      </c>
      <c r="E181" s="216" t="s">
        <v>259</v>
      </c>
      <c r="F181" s="217" t="s">
        <v>260</v>
      </c>
      <c r="G181" s="218" t="s">
        <v>139</v>
      </c>
      <c r="H181" s="219">
        <v>0.24199999999999999</v>
      </c>
      <c r="I181" s="220"/>
      <c r="J181" s="221">
        <f>ROUND(I181*H181,2)</f>
        <v>0</v>
      </c>
      <c r="K181" s="217" t="s">
        <v>1</v>
      </c>
      <c r="L181" s="41"/>
      <c r="M181" s="222" t="s">
        <v>1</v>
      </c>
      <c r="N181" s="223" t="s">
        <v>39</v>
      </c>
      <c r="O181" s="88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128</v>
      </c>
      <c r="AT181" s="226" t="s">
        <v>124</v>
      </c>
      <c r="AU181" s="226" t="s">
        <v>84</v>
      </c>
      <c r="AY181" s="14" t="s">
        <v>122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82</v>
      </c>
      <c r="BK181" s="227">
        <f>ROUND(I181*H181,2)</f>
        <v>0</v>
      </c>
      <c r="BL181" s="14" t="s">
        <v>128</v>
      </c>
      <c r="BM181" s="226" t="s">
        <v>261</v>
      </c>
    </row>
    <row r="182" s="2" customFormat="1">
      <c r="A182" s="35"/>
      <c r="B182" s="36"/>
      <c r="C182" s="37"/>
      <c r="D182" s="228" t="s">
        <v>129</v>
      </c>
      <c r="E182" s="37"/>
      <c r="F182" s="229" t="s">
        <v>260</v>
      </c>
      <c r="G182" s="37"/>
      <c r="H182" s="37"/>
      <c r="I182" s="230"/>
      <c r="J182" s="37"/>
      <c r="K182" s="37"/>
      <c r="L182" s="41"/>
      <c r="M182" s="231"/>
      <c r="N182" s="232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129</v>
      </c>
      <c r="AU182" s="14" t="s">
        <v>84</v>
      </c>
    </row>
    <row r="183" s="2" customFormat="1" ht="24.15" customHeight="1">
      <c r="A183" s="35"/>
      <c r="B183" s="36"/>
      <c r="C183" s="215" t="s">
        <v>167</v>
      </c>
      <c r="D183" s="215" t="s">
        <v>124</v>
      </c>
      <c r="E183" s="216" t="s">
        <v>262</v>
      </c>
      <c r="F183" s="217" t="s">
        <v>263</v>
      </c>
      <c r="G183" s="218" t="s">
        <v>139</v>
      </c>
      <c r="H183" s="219">
        <v>0.24199999999999999</v>
      </c>
      <c r="I183" s="220"/>
      <c r="J183" s="221">
        <f>ROUND(I183*H183,2)</f>
        <v>0</v>
      </c>
      <c r="K183" s="217" t="s">
        <v>1</v>
      </c>
      <c r="L183" s="41"/>
      <c r="M183" s="222" t="s">
        <v>1</v>
      </c>
      <c r="N183" s="223" t="s">
        <v>39</v>
      </c>
      <c r="O183" s="88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128</v>
      </c>
      <c r="AT183" s="226" t="s">
        <v>124</v>
      </c>
      <c r="AU183" s="226" t="s">
        <v>84</v>
      </c>
      <c r="AY183" s="14" t="s">
        <v>122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82</v>
      </c>
      <c r="BK183" s="227">
        <f>ROUND(I183*H183,2)</f>
        <v>0</v>
      </c>
      <c r="BL183" s="14" t="s">
        <v>128</v>
      </c>
      <c r="BM183" s="226" t="s">
        <v>264</v>
      </c>
    </row>
    <row r="184" s="2" customFormat="1">
      <c r="A184" s="35"/>
      <c r="B184" s="36"/>
      <c r="C184" s="37"/>
      <c r="D184" s="228" t="s">
        <v>129</v>
      </c>
      <c r="E184" s="37"/>
      <c r="F184" s="229" t="s">
        <v>263</v>
      </c>
      <c r="G184" s="37"/>
      <c r="H184" s="37"/>
      <c r="I184" s="230"/>
      <c r="J184" s="37"/>
      <c r="K184" s="37"/>
      <c r="L184" s="41"/>
      <c r="M184" s="231"/>
      <c r="N184" s="232"/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129</v>
      </c>
      <c r="AU184" s="14" t="s">
        <v>84</v>
      </c>
    </row>
    <row r="185" s="2" customFormat="1" ht="33" customHeight="1">
      <c r="A185" s="35"/>
      <c r="B185" s="36"/>
      <c r="C185" s="215" t="s">
        <v>265</v>
      </c>
      <c r="D185" s="215" t="s">
        <v>124</v>
      </c>
      <c r="E185" s="216" t="s">
        <v>266</v>
      </c>
      <c r="F185" s="217" t="s">
        <v>267</v>
      </c>
      <c r="G185" s="218" t="s">
        <v>139</v>
      </c>
      <c r="H185" s="219">
        <v>0.24199999999999999</v>
      </c>
      <c r="I185" s="220"/>
      <c r="J185" s="221">
        <f>ROUND(I185*H185,2)</f>
        <v>0</v>
      </c>
      <c r="K185" s="217" t="s">
        <v>1</v>
      </c>
      <c r="L185" s="41"/>
      <c r="M185" s="222" t="s">
        <v>1</v>
      </c>
      <c r="N185" s="223" t="s">
        <v>39</v>
      </c>
      <c r="O185" s="88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6" t="s">
        <v>128</v>
      </c>
      <c r="AT185" s="226" t="s">
        <v>124</v>
      </c>
      <c r="AU185" s="226" t="s">
        <v>84</v>
      </c>
      <c r="AY185" s="14" t="s">
        <v>122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4" t="s">
        <v>82</v>
      </c>
      <c r="BK185" s="227">
        <f>ROUND(I185*H185,2)</f>
        <v>0</v>
      </c>
      <c r="BL185" s="14" t="s">
        <v>128</v>
      </c>
      <c r="BM185" s="226" t="s">
        <v>268</v>
      </c>
    </row>
    <row r="186" s="2" customFormat="1">
      <c r="A186" s="35"/>
      <c r="B186" s="36"/>
      <c r="C186" s="37"/>
      <c r="D186" s="228" t="s">
        <v>129</v>
      </c>
      <c r="E186" s="37"/>
      <c r="F186" s="229" t="s">
        <v>267</v>
      </c>
      <c r="G186" s="37"/>
      <c r="H186" s="37"/>
      <c r="I186" s="230"/>
      <c r="J186" s="37"/>
      <c r="K186" s="37"/>
      <c r="L186" s="41"/>
      <c r="M186" s="231"/>
      <c r="N186" s="232"/>
      <c r="O186" s="88"/>
      <c r="P186" s="88"/>
      <c r="Q186" s="88"/>
      <c r="R186" s="88"/>
      <c r="S186" s="88"/>
      <c r="T186" s="89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129</v>
      </c>
      <c r="AU186" s="14" t="s">
        <v>84</v>
      </c>
    </row>
    <row r="187" s="2" customFormat="1" ht="24.15" customHeight="1">
      <c r="A187" s="35"/>
      <c r="B187" s="36"/>
      <c r="C187" s="215" t="s">
        <v>171</v>
      </c>
      <c r="D187" s="215" t="s">
        <v>124</v>
      </c>
      <c r="E187" s="216" t="s">
        <v>269</v>
      </c>
      <c r="F187" s="217" t="s">
        <v>270</v>
      </c>
      <c r="G187" s="218" t="s">
        <v>127</v>
      </c>
      <c r="H187" s="219">
        <v>2.4199999999999999</v>
      </c>
      <c r="I187" s="220"/>
      <c r="J187" s="221">
        <f>ROUND(I187*H187,2)</f>
        <v>0</v>
      </c>
      <c r="K187" s="217" t="s">
        <v>1</v>
      </c>
      <c r="L187" s="41"/>
      <c r="M187" s="222" t="s">
        <v>1</v>
      </c>
      <c r="N187" s="223" t="s">
        <v>39</v>
      </c>
      <c r="O187" s="88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128</v>
      </c>
      <c r="AT187" s="226" t="s">
        <v>124</v>
      </c>
      <c r="AU187" s="226" t="s">
        <v>84</v>
      </c>
      <c r="AY187" s="14" t="s">
        <v>122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82</v>
      </c>
      <c r="BK187" s="227">
        <f>ROUND(I187*H187,2)</f>
        <v>0</v>
      </c>
      <c r="BL187" s="14" t="s">
        <v>128</v>
      </c>
      <c r="BM187" s="226" t="s">
        <v>271</v>
      </c>
    </row>
    <row r="188" s="2" customFormat="1">
      <c r="A188" s="35"/>
      <c r="B188" s="36"/>
      <c r="C188" s="37"/>
      <c r="D188" s="228" t="s">
        <v>129</v>
      </c>
      <c r="E188" s="37"/>
      <c r="F188" s="229" t="s">
        <v>270</v>
      </c>
      <c r="G188" s="37"/>
      <c r="H188" s="37"/>
      <c r="I188" s="230"/>
      <c r="J188" s="37"/>
      <c r="K188" s="37"/>
      <c r="L188" s="41"/>
      <c r="M188" s="231"/>
      <c r="N188" s="232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129</v>
      </c>
      <c r="AU188" s="14" t="s">
        <v>84</v>
      </c>
    </row>
    <row r="189" s="2" customFormat="1" ht="24.15" customHeight="1">
      <c r="A189" s="35"/>
      <c r="B189" s="36"/>
      <c r="C189" s="215" t="s">
        <v>272</v>
      </c>
      <c r="D189" s="215" t="s">
        <v>124</v>
      </c>
      <c r="E189" s="216" t="s">
        <v>273</v>
      </c>
      <c r="F189" s="217" t="s">
        <v>274</v>
      </c>
      <c r="G189" s="218" t="s">
        <v>127</v>
      </c>
      <c r="H189" s="219">
        <v>1.98</v>
      </c>
      <c r="I189" s="220"/>
      <c r="J189" s="221">
        <f>ROUND(I189*H189,2)</f>
        <v>0</v>
      </c>
      <c r="K189" s="217" t="s">
        <v>1</v>
      </c>
      <c r="L189" s="41"/>
      <c r="M189" s="222" t="s">
        <v>1</v>
      </c>
      <c r="N189" s="223" t="s">
        <v>39</v>
      </c>
      <c r="O189" s="88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6" t="s">
        <v>128</v>
      </c>
      <c r="AT189" s="226" t="s">
        <v>124</v>
      </c>
      <c r="AU189" s="226" t="s">
        <v>84</v>
      </c>
      <c r="AY189" s="14" t="s">
        <v>122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4" t="s">
        <v>82</v>
      </c>
      <c r="BK189" s="227">
        <f>ROUND(I189*H189,2)</f>
        <v>0</v>
      </c>
      <c r="BL189" s="14" t="s">
        <v>128</v>
      </c>
      <c r="BM189" s="226" t="s">
        <v>275</v>
      </c>
    </row>
    <row r="190" s="2" customFormat="1">
      <c r="A190" s="35"/>
      <c r="B190" s="36"/>
      <c r="C190" s="37"/>
      <c r="D190" s="228" t="s">
        <v>129</v>
      </c>
      <c r="E190" s="37"/>
      <c r="F190" s="229" t="s">
        <v>274</v>
      </c>
      <c r="G190" s="37"/>
      <c r="H190" s="37"/>
      <c r="I190" s="230"/>
      <c r="J190" s="37"/>
      <c r="K190" s="37"/>
      <c r="L190" s="41"/>
      <c r="M190" s="231"/>
      <c r="N190" s="232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129</v>
      </c>
      <c r="AU190" s="14" t="s">
        <v>84</v>
      </c>
    </row>
    <row r="191" s="2" customFormat="1" ht="16.5" customHeight="1">
      <c r="A191" s="35"/>
      <c r="B191" s="36"/>
      <c r="C191" s="215" t="s">
        <v>175</v>
      </c>
      <c r="D191" s="215" t="s">
        <v>124</v>
      </c>
      <c r="E191" s="216" t="s">
        <v>276</v>
      </c>
      <c r="F191" s="217" t="s">
        <v>277</v>
      </c>
      <c r="G191" s="218" t="s">
        <v>127</v>
      </c>
      <c r="H191" s="219">
        <v>1.98</v>
      </c>
      <c r="I191" s="220"/>
      <c r="J191" s="221">
        <f>ROUND(I191*H191,2)</f>
        <v>0</v>
      </c>
      <c r="K191" s="217" t="s">
        <v>1</v>
      </c>
      <c r="L191" s="41"/>
      <c r="M191" s="222" t="s">
        <v>1</v>
      </c>
      <c r="N191" s="223" t="s">
        <v>39</v>
      </c>
      <c r="O191" s="88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6" t="s">
        <v>128</v>
      </c>
      <c r="AT191" s="226" t="s">
        <v>124</v>
      </c>
      <c r="AU191" s="226" t="s">
        <v>84</v>
      </c>
      <c r="AY191" s="14" t="s">
        <v>122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4" t="s">
        <v>82</v>
      </c>
      <c r="BK191" s="227">
        <f>ROUND(I191*H191,2)</f>
        <v>0</v>
      </c>
      <c r="BL191" s="14" t="s">
        <v>128</v>
      </c>
      <c r="BM191" s="226" t="s">
        <v>278</v>
      </c>
    </row>
    <row r="192" s="2" customFormat="1">
      <c r="A192" s="35"/>
      <c r="B192" s="36"/>
      <c r="C192" s="37"/>
      <c r="D192" s="228" t="s">
        <v>129</v>
      </c>
      <c r="E192" s="37"/>
      <c r="F192" s="229" t="s">
        <v>277</v>
      </c>
      <c r="G192" s="37"/>
      <c r="H192" s="37"/>
      <c r="I192" s="230"/>
      <c r="J192" s="37"/>
      <c r="K192" s="37"/>
      <c r="L192" s="41"/>
      <c r="M192" s="231"/>
      <c r="N192" s="232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129</v>
      </c>
      <c r="AU192" s="14" t="s">
        <v>84</v>
      </c>
    </row>
    <row r="193" s="2" customFormat="1" ht="24.15" customHeight="1">
      <c r="A193" s="35"/>
      <c r="B193" s="36"/>
      <c r="C193" s="215" t="s">
        <v>279</v>
      </c>
      <c r="D193" s="215" t="s">
        <v>124</v>
      </c>
      <c r="E193" s="216" t="s">
        <v>280</v>
      </c>
      <c r="F193" s="217" t="s">
        <v>281</v>
      </c>
      <c r="G193" s="218" t="s">
        <v>132</v>
      </c>
      <c r="H193" s="219">
        <v>5.7999999999999998</v>
      </c>
      <c r="I193" s="220"/>
      <c r="J193" s="221">
        <f>ROUND(I193*H193,2)</f>
        <v>0</v>
      </c>
      <c r="K193" s="217" t="s">
        <v>1</v>
      </c>
      <c r="L193" s="41"/>
      <c r="M193" s="222" t="s">
        <v>1</v>
      </c>
      <c r="N193" s="223" t="s">
        <v>39</v>
      </c>
      <c r="O193" s="88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6" t="s">
        <v>128</v>
      </c>
      <c r="AT193" s="226" t="s">
        <v>124</v>
      </c>
      <c r="AU193" s="226" t="s">
        <v>84</v>
      </c>
      <c r="AY193" s="14" t="s">
        <v>122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4" t="s">
        <v>82</v>
      </c>
      <c r="BK193" s="227">
        <f>ROUND(I193*H193,2)</f>
        <v>0</v>
      </c>
      <c r="BL193" s="14" t="s">
        <v>128</v>
      </c>
      <c r="BM193" s="226" t="s">
        <v>282</v>
      </c>
    </row>
    <row r="194" s="2" customFormat="1">
      <c r="A194" s="35"/>
      <c r="B194" s="36"/>
      <c r="C194" s="37"/>
      <c r="D194" s="228" t="s">
        <v>129</v>
      </c>
      <c r="E194" s="37"/>
      <c r="F194" s="229" t="s">
        <v>281</v>
      </c>
      <c r="G194" s="37"/>
      <c r="H194" s="37"/>
      <c r="I194" s="230"/>
      <c r="J194" s="37"/>
      <c r="K194" s="37"/>
      <c r="L194" s="41"/>
      <c r="M194" s="231"/>
      <c r="N194" s="232"/>
      <c r="O194" s="88"/>
      <c r="P194" s="88"/>
      <c r="Q194" s="88"/>
      <c r="R194" s="88"/>
      <c r="S194" s="88"/>
      <c r="T194" s="89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129</v>
      </c>
      <c r="AU194" s="14" t="s">
        <v>84</v>
      </c>
    </row>
    <row r="195" s="2" customFormat="1" ht="24.15" customHeight="1">
      <c r="A195" s="35"/>
      <c r="B195" s="36"/>
      <c r="C195" s="215" t="s">
        <v>178</v>
      </c>
      <c r="D195" s="215" t="s">
        <v>124</v>
      </c>
      <c r="E195" s="216" t="s">
        <v>283</v>
      </c>
      <c r="F195" s="217" t="s">
        <v>284</v>
      </c>
      <c r="G195" s="218" t="s">
        <v>231</v>
      </c>
      <c r="H195" s="219">
        <v>2</v>
      </c>
      <c r="I195" s="220"/>
      <c r="J195" s="221">
        <f>ROUND(I195*H195,2)</f>
        <v>0</v>
      </c>
      <c r="K195" s="217" t="s">
        <v>1</v>
      </c>
      <c r="L195" s="41"/>
      <c r="M195" s="222" t="s">
        <v>1</v>
      </c>
      <c r="N195" s="223" t="s">
        <v>39</v>
      </c>
      <c r="O195" s="88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6" t="s">
        <v>128</v>
      </c>
      <c r="AT195" s="226" t="s">
        <v>124</v>
      </c>
      <c r="AU195" s="226" t="s">
        <v>84</v>
      </c>
      <c r="AY195" s="14" t="s">
        <v>122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4" t="s">
        <v>82</v>
      </c>
      <c r="BK195" s="227">
        <f>ROUND(I195*H195,2)</f>
        <v>0</v>
      </c>
      <c r="BL195" s="14" t="s">
        <v>128</v>
      </c>
      <c r="BM195" s="226" t="s">
        <v>285</v>
      </c>
    </row>
    <row r="196" s="2" customFormat="1">
      <c r="A196" s="35"/>
      <c r="B196" s="36"/>
      <c r="C196" s="37"/>
      <c r="D196" s="228" t="s">
        <v>129</v>
      </c>
      <c r="E196" s="37"/>
      <c r="F196" s="229" t="s">
        <v>284</v>
      </c>
      <c r="G196" s="37"/>
      <c r="H196" s="37"/>
      <c r="I196" s="230"/>
      <c r="J196" s="37"/>
      <c r="K196" s="37"/>
      <c r="L196" s="41"/>
      <c r="M196" s="231"/>
      <c r="N196" s="232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129</v>
      </c>
      <c r="AU196" s="14" t="s">
        <v>84</v>
      </c>
    </row>
    <row r="197" s="2" customFormat="1" ht="24.15" customHeight="1">
      <c r="A197" s="35"/>
      <c r="B197" s="36"/>
      <c r="C197" s="233" t="s">
        <v>286</v>
      </c>
      <c r="D197" s="233" t="s">
        <v>156</v>
      </c>
      <c r="E197" s="234" t="s">
        <v>287</v>
      </c>
      <c r="F197" s="235" t="s">
        <v>288</v>
      </c>
      <c r="G197" s="236" t="s">
        <v>231</v>
      </c>
      <c r="H197" s="237">
        <v>2</v>
      </c>
      <c r="I197" s="238"/>
      <c r="J197" s="239">
        <f>ROUND(I197*H197,2)</f>
        <v>0</v>
      </c>
      <c r="K197" s="235" t="s">
        <v>1</v>
      </c>
      <c r="L197" s="240"/>
      <c r="M197" s="241" t="s">
        <v>1</v>
      </c>
      <c r="N197" s="242" t="s">
        <v>39</v>
      </c>
      <c r="O197" s="88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6" t="s">
        <v>140</v>
      </c>
      <c r="AT197" s="226" t="s">
        <v>156</v>
      </c>
      <c r="AU197" s="226" t="s">
        <v>84</v>
      </c>
      <c r="AY197" s="14" t="s">
        <v>122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4" t="s">
        <v>82</v>
      </c>
      <c r="BK197" s="227">
        <f>ROUND(I197*H197,2)</f>
        <v>0</v>
      </c>
      <c r="BL197" s="14" t="s">
        <v>128</v>
      </c>
      <c r="BM197" s="226" t="s">
        <v>289</v>
      </c>
    </row>
    <row r="198" s="2" customFormat="1">
      <c r="A198" s="35"/>
      <c r="B198" s="36"/>
      <c r="C198" s="37"/>
      <c r="D198" s="228" t="s">
        <v>129</v>
      </c>
      <c r="E198" s="37"/>
      <c r="F198" s="229" t="s">
        <v>288</v>
      </c>
      <c r="G198" s="37"/>
      <c r="H198" s="37"/>
      <c r="I198" s="230"/>
      <c r="J198" s="37"/>
      <c r="K198" s="37"/>
      <c r="L198" s="41"/>
      <c r="M198" s="231"/>
      <c r="N198" s="232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129</v>
      </c>
      <c r="AU198" s="14" t="s">
        <v>84</v>
      </c>
    </row>
    <row r="199" s="12" customFormat="1" ht="22.8" customHeight="1">
      <c r="A199" s="12"/>
      <c r="B199" s="199"/>
      <c r="C199" s="200"/>
      <c r="D199" s="201" t="s">
        <v>73</v>
      </c>
      <c r="E199" s="213" t="s">
        <v>155</v>
      </c>
      <c r="F199" s="213" t="s">
        <v>290</v>
      </c>
      <c r="G199" s="200"/>
      <c r="H199" s="200"/>
      <c r="I199" s="203"/>
      <c r="J199" s="214">
        <f>BK199</f>
        <v>0</v>
      </c>
      <c r="K199" s="200"/>
      <c r="L199" s="205"/>
      <c r="M199" s="206"/>
      <c r="N199" s="207"/>
      <c r="O199" s="207"/>
      <c r="P199" s="208">
        <f>SUM(P200:P231)</f>
        <v>0</v>
      </c>
      <c r="Q199" s="207"/>
      <c r="R199" s="208">
        <f>SUM(R200:R231)</f>
        <v>0</v>
      </c>
      <c r="S199" s="207"/>
      <c r="T199" s="209">
        <f>SUM(T200:T231)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0" t="s">
        <v>82</v>
      </c>
      <c r="AT199" s="211" t="s">
        <v>73</v>
      </c>
      <c r="AU199" s="211" t="s">
        <v>82</v>
      </c>
      <c r="AY199" s="210" t="s">
        <v>122</v>
      </c>
      <c r="BK199" s="212">
        <f>SUM(BK200:BK231)</f>
        <v>0</v>
      </c>
    </row>
    <row r="200" s="2" customFormat="1" ht="33" customHeight="1">
      <c r="A200" s="35"/>
      <c r="B200" s="36"/>
      <c r="C200" s="215" t="s">
        <v>182</v>
      </c>
      <c r="D200" s="215" t="s">
        <v>124</v>
      </c>
      <c r="E200" s="216" t="s">
        <v>291</v>
      </c>
      <c r="F200" s="217" t="s">
        <v>292</v>
      </c>
      <c r="G200" s="218" t="s">
        <v>231</v>
      </c>
      <c r="H200" s="219">
        <v>1</v>
      </c>
      <c r="I200" s="220"/>
      <c r="J200" s="221">
        <f>ROUND(I200*H200,2)</f>
        <v>0</v>
      </c>
      <c r="K200" s="217" t="s">
        <v>1</v>
      </c>
      <c r="L200" s="41"/>
      <c r="M200" s="222" t="s">
        <v>1</v>
      </c>
      <c r="N200" s="223" t="s">
        <v>39</v>
      </c>
      <c r="O200" s="88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6" t="s">
        <v>128</v>
      </c>
      <c r="AT200" s="226" t="s">
        <v>124</v>
      </c>
      <c r="AU200" s="226" t="s">
        <v>84</v>
      </c>
      <c r="AY200" s="14" t="s">
        <v>122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4" t="s">
        <v>82</v>
      </c>
      <c r="BK200" s="227">
        <f>ROUND(I200*H200,2)</f>
        <v>0</v>
      </c>
      <c r="BL200" s="14" t="s">
        <v>128</v>
      </c>
      <c r="BM200" s="226" t="s">
        <v>293</v>
      </c>
    </row>
    <row r="201" s="2" customFormat="1">
      <c r="A201" s="35"/>
      <c r="B201" s="36"/>
      <c r="C201" s="37"/>
      <c r="D201" s="228" t="s">
        <v>129</v>
      </c>
      <c r="E201" s="37"/>
      <c r="F201" s="229" t="s">
        <v>292</v>
      </c>
      <c r="G201" s="37"/>
      <c r="H201" s="37"/>
      <c r="I201" s="230"/>
      <c r="J201" s="37"/>
      <c r="K201" s="37"/>
      <c r="L201" s="41"/>
      <c r="M201" s="231"/>
      <c r="N201" s="232"/>
      <c r="O201" s="88"/>
      <c r="P201" s="88"/>
      <c r="Q201" s="88"/>
      <c r="R201" s="88"/>
      <c r="S201" s="88"/>
      <c r="T201" s="89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129</v>
      </c>
      <c r="AU201" s="14" t="s">
        <v>84</v>
      </c>
    </row>
    <row r="202" s="2" customFormat="1" ht="33" customHeight="1">
      <c r="A202" s="35"/>
      <c r="B202" s="36"/>
      <c r="C202" s="215" t="s">
        <v>294</v>
      </c>
      <c r="D202" s="215" t="s">
        <v>124</v>
      </c>
      <c r="E202" s="216" t="s">
        <v>295</v>
      </c>
      <c r="F202" s="217" t="s">
        <v>296</v>
      </c>
      <c r="G202" s="218" t="s">
        <v>231</v>
      </c>
      <c r="H202" s="219">
        <v>3</v>
      </c>
      <c r="I202" s="220"/>
      <c r="J202" s="221">
        <f>ROUND(I202*H202,2)</f>
        <v>0</v>
      </c>
      <c r="K202" s="217" t="s">
        <v>1</v>
      </c>
      <c r="L202" s="41"/>
      <c r="M202" s="222" t="s">
        <v>1</v>
      </c>
      <c r="N202" s="223" t="s">
        <v>39</v>
      </c>
      <c r="O202" s="88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6" t="s">
        <v>128</v>
      </c>
      <c r="AT202" s="226" t="s">
        <v>124</v>
      </c>
      <c r="AU202" s="226" t="s">
        <v>84</v>
      </c>
      <c r="AY202" s="14" t="s">
        <v>122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4" t="s">
        <v>82</v>
      </c>
      <c r="BK202" s="227">
        <f>ROUND(I202*H202,2)</f>
        <v>0</v>
      </c>
      <c r="BL202" s="14" t="s">
        <v>128</v>
      </c>
      <c r="BM202" s="226" t="s">
        <v>297</v>
      </c>
    </row>
    <row r="203" s="2" customFormat="1">
      <c r="A203" s="35"/>
      <c r="B203" s="36"/>
      <c r="C203" s="37"/>
      <c r="D203" s="228" t="s">
        <v>129</v>
      </c>
      <c r="E203" s="37"/>
      <c r="F203" s="229" t="s">
        <v>296</v>
      </c>
      <c r="G203" s="37"/>
      <c r="H203" s="37"/>
      <c r="I203" s="230"/>
      <c r="J203" s="37"/>
      <c r="K203" s="37"/>
      <c r="L203" s="41"/>
      <c r="M203" s="231"/>
      <c r="N203" s="232"/>
      <c r="O203" s="88"/>
      <c r="P203" s="88"/>
      <c r="Q203" s="88"/>
      <c r="R203" s="88"/>
      <c r="S203" s="88"/>
      <c r="T203" s="89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129</v>
      </c>
      <c r="AU203" s="14" t="s">
        <v>84</v>
      </c>
    </row>
    <row r="204" s="2" customFormat="1" ht="33" customHeight="1">
      <c r="A204" s="35"/>
      <c r="B204" s="36"/>
      <c r="C204" s="215" t="s">
        <v>190</v>
      </c>
      <c r="D204" s="215" t="s">
        <v>124</v>
      </c>
      <c r="E204" s="216" t="s">
        <v>298</v>
      </c>
      <c r="F204" s="217" t="s">
        <v>299</v>
      </c>
      <c r="G204" s="218" t="s">
        <v>231</v>
      </c>
      <c r="H204" s="219">
        <v>1</v>
      </c>
      <c r="I204" s="220"/>
      <c r="J204" s="221">
        <f>ROUND(I204*H204,2)</f>
        <v>0</v>
      </c>
      <c r="K204" s="217" t="s">
        <v>1</v>
      </c>
      <c r="L204" s="41"/>
      <c r="M204" s="222" t="s">
        <v>1</v>
      </c>
      <c r="N204" s="223" t="s">
        <v>39</v>
      </c>
      <c r="O204" s="88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6" t="s">
        <v>128</v>
      </c>
      <c r="AT204" s="226" t="s">
        <v>124</v>
      </c>
      <c r="AU204" s="226" t="s">
        <v>84</v>
      </c>
      <c r="AY204" s="14" t="s">
        <v>122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4" t="s">
        <v>82</v>
      </c>
      <c r="BK204" s="227">
        <f>ROUND(I204*H204,2)</f>
        <v>0</v>
      </c>
      <c r="BL204" s="14" t="s">
        <v>128</v>
      </c>
      <c r="BM204" s="226" t="s">
        <v>300</v>
      </c>
    </row>
    <row r="205" s="2" customFormat="1">
      <c r="A205" s="35"/>
      <c r="B205" s="36"/>
      <c r="C205" s="37"/>
      <c r="D205" s="228" t="s">
        <v>129</v>
      </c>
      <c r="E205" s="37"/>
      <c r="F205" s="229" t="s">
        <v>299</v>
      </c>
      <c r="G205" s="37"/>
      <c r="H205" s="37"/>
      <c r="I205" s="230"/>
      <c r="J205" s="37"/>
      <c r="K205" s="37"/>
      <c r="L205" s="41"/>
      <c r="M205" s="231"/>
      <c r="N205" s="232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129</v>
      </c>
      <c r="AU205" s="14" t="s">
        <v>84</v>
      </c>
    </row>
    <row r="206" s="2" customFormat="1" ht="33" customHeight="1">
      <c r="A206" s="35"/>
      <c r="B206" s="36"/>
      <c r="C206" s="215" t="s">
        <v>301</v>
      </c>
      <c r="D206" s="215" t="s">
        <v>124</v>
      </c>
      <c r="E206" s="216" t="s">
        <v>302</v>
      </c>
      <c r="F206" s="217" t="s">
        <v>303</v>
      </c>
      <c r="G206" s="218" t="s">
        <v>127</v>
      </c>
      <c r="H206" s="219">
        <v>9.6699999999999999</v>
      </c>
      <c r="I206" s="220"/>
      <c r="J206" s="221">
        <f>ROUND(I206*H206,2)</f>
        <v>0</v>
      </c>
      <c r="K206" s="217" t="s">
        <v>1</v>
      </c>
      <c r="L206" s="41"/>
      <c r="M206" s="222" t="s">
        <v>1</v>
      </c>
      <c r="N206" s="223" t="s">
        <v>39</v>
      </c>
      <c r="O206" s="88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6" t="s">
        <v>128</v>
      </c>
      <c r="AT206" s="226" t="s">
        <v>124</v>
      </c>
      <c r="AU206" s="226" t="s">
        <v>84</v>
      </c>
      <c r="AY206" s="14" t="s">
        <v>122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4" t="s">
        <v>82</v>
      </c>
      <c r="BK206" s="227">
        <f>ROUND(I206*H206,2)</f>
        <v>0</v>
      </c>
      <c r="BL206" s="14" t="s">
        <v>128</v>
      </c>
      <c r="BM206" s="226" t="s">
        <v>304</v>
      </c>
    </row>
    <row r="207" s="2" customFormat="1">
      <c r="A207" s="35"/>
      <c r="B207" s="36"/>
      <c r="C207" s="37"/>
      <c r="D207" s="228" t="s">
        <v>129</v>
      </c>
      <c r="E207" s="37"/>
      <c r="F207" s="229" t="s">
        <v>303</v>
      </c>
      <c r="G207" s="37"/>
      <c r="H207" s="37"/>
      <c r="I207" s="230"/>
      <c r="J207" s="37"/>
      <c r="K207" s="37"/>
      <c r="L207" s="41"/>
      <c r="M207" s="231"/>
      <c r="N207" s="232"/>
      <c r="O207" s="88"/>
      <c r="P207" s="88"/>
      <c r="Q207" s="88"/>
      <c r="R207" s="88"/>
      <c r="S207" s="88"/>
      <c r="T207" s="89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129</v>
      </c>
      <c r="AU207" s="14" t="s">
        <v>84</v>
      </c>
    </row>
    <row r="208" s="2" customFormat="1" ht="24.15" customHeight="1">
      <c r="A208" s="35"/>
      <c r="B208" s="36"/>
      <c r="C208" s="215" t="s">
        <v>194</v>
      </c>
      <c r="D208" s="215" t="s">
        <v>124</v>
      </c>
      <c r="E208" s="216" t="s">
        <v>305</v>
      </c>
      <c r="F208" s="217" t="s">
        <v>306</v>
      </c>
      <c r="G208" s="218" t="s">
        <v>127</v>
      </c>
      <c r="H208" s="219">
        <v>9.6699999999999999</v>
      </c>
      <c r="I208" s="220"/>
      <c r="J208" s="221">
        <f>ROUND(I208*H208,2)</f>
        <v>0</v>
      </c>
      <c r="K208" s="217" t="s">
        <v>1</v>
      </c>
      <c r="L208" s="41"/>
      <c r="M208" s="222" t="s">
        <v>1</v>
      </c>
      <c r="N208" s="223" t="s">
        <v>39</v>
      </c>
      <c r="O208" s="88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6" t="s">
        <v>128</v>
      </c>
      <c r="AT208" s="226" t="s">
        <v>124</v>
      </c>
      <c r="AU208" s="226" t="s">
        <v>84</v>
      </c>
      <c r="AY208" s="14" t="s">
        <v>122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4" t="s">
        <v>82</v>
      </c>
      <c r="BK208" s="227">
        <f>ROUND(I208*H208,2)</f>
        <v>0</v>
      </c>
      <c r="BL208" s="14" t="s">
        <v>128</v>
      </c>
      <c r="BM208" s="226" t="s">
        <v>307</v>
      </c>
    </row>
    <row r="209" s="2" customFormat="1">
      <c r="A209" s="35"/>
      <c r="B209" s="36"/>
      <c r="C209" s="37"/>
      <c r="D209" s="228" t="s">
        <v>129</v>
      </c>
      <c r="E209" s="37"/>
      <c r="F209" s="229" t="s">
        <v>306</v>
      </c>
      <c r="G209" s="37"/>
      <c r="H209" s="37"/>
      <c r="I209" s="230"/>
      <c r="J209" s="37"/>
      <c r="K209" s="37"/>
      <c r="L209" s="41"/>
      <c r="M209" s="231"/>
      <c r="N209" s="232"/>
      <c r="O209" s="88"/>
      <c r="P209" s="88"/>
      <c r="Q209" s="88"/>
      <c r="R209" s="88"/>
      <c r="S209" s="88"/>
      <c r="T209" s="89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129</v>
      </c>
      <c r="AU209" s="14" t="s">
        <v>84</v>
      </c>
    </row>
    <row r="210" s="2" customFormat="1" ht="24.15" customHeight="1">
      <c r="A210" s="35"/>
      <c r="B210" s="36"/>
      <c r="C210" s="215" t="s">
        <v>308</v>
      </c>
      <c r="D210" s="215" t="s">
        <v>124</v>
      </c>
      <c r="E210" s="216" t="s">
        <v>309</v>
      </c>
      <c r="F210" s="217" t="s">
        <v>310</v>
      </c>
      <c r="G210" s="218" t="s">
        <v>139</v>
      </c>
      <c r="H210" s="219">
        <v>0.96999999999999997</v>
      </c>
      <c r="I210" s="220"/>
      <c r="J210" s="221">
        <f>ROUND(I210*H210,2)</f>
        <v>0</v>
      </c>
      <c r="K210" s="217" t="s">
        <v>1</v>
      </c>
      <c r="L210" s="41"/>
      <c r="M210" s="222" t="s">
        <v>1</v>
      </c>
      <c r="N210" s="223" t="s">
        <v>39</v>
      </c>
      <c r="O210" s="88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6" t="s">
        <v>128</v>
      </c>
      <c r="AT210" s="226" t="s">
        <v>124</v>
      </c>
      <c r="AU210" s="226" t="s">
        <v>84</v>
      </c>
      <c r="AY210" s="14" t="s">
        <v>122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4" t="s">
        <v>82</v>
      </c>
      <c r="BK210" s="227">
        <f>ROUND(I210*H210,2)</f>
        <v>0</v>
      </c>
      <c r="BL210" s="14" t="s">
        <v>128</v>
      </c>
      <c r="BM210" s="226" t="s">
        <v>311</v>
      </c>
    </row>
    <row r="211" s="2" customFormat="1">
      <c r="A211" s="35"/>
      <c r="B211" s="36"/>
      <c r="C211" s="37"/>
      <c r="D211" s="228" t="s">
        <v>129</v>
      </c>
      <c r="E211" s="37"/>
      <c r="F211" s="229" t="s">
        <v>310</v>
      </c>
      <c r="G211" s="37"/>
      <c r="H211" s="37"/>
      <c r="I211" s="230"/>
      <c r="J211" s="37"/>
      <c r="K211" s="37"/>
      <c r="L211" s="41"/>
      <c r="M211" s="231"/>
      <c r="N211" s="232"/>
      <c r="O211" s="88"/>
      <c r="P211" s="88"/>
      <c r="Q211" s="88"/>
      <c r="R211" s="88"/>
      <c r="S211" s="88"/>
      <c r="T211" s="89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129</v>
      </c>
      <c r="AU211" s="14" t="s">
        <v>84</v>
      </c>
    </row>
    <row r="212" s="2" customFormat="1" ht="21.75" customHeight="1">
      <c r="A212" s="35"/>
      <c r="B212" s="36"/>
      <c r="C212" s="215" t="s">
        <v>251</v>
      </c>
      <c r="D212" s="215" t="s">
        <v>124</v>
      </c>
      <c r="E212" s="216" t="s">
        <v>312</v>
      </c>
      <c r="F212" s="217" t="s">
        <v>313</v>
      </c>
      <c r="G212" s="218" t="s">
        <v>139</v>
      </c>
      <c r="H212" s="219">
        <v>1.44</v>
      </c>
      <c r="I212" s="220"/>
      <c r="J212" s="221">
        <f>ROUND(I212*H212,2)</f>
        <v>0</v>
      </c>
      <c r="K212" s="217" t="s">
        <v>1</v>
      </c>
      <c r="L212" s="41"/>
      <c r="M212" s="222" t="s">
        <v>1</v>
      </c>
      <c r="N212" s="223" t="s">
        <v>39</v>
      </c>
      <c r="O212" s="88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6" t="s">
        <v>128</v>
      </c>
      <c r="AT212" s="226" t="s">
        <v>124</v>
      </c>
      <c r="AU212" s="226" t="s">
        <v>84</v>
      </c>
      <c r="AY212" s="14" t="s">
        <v>122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4" t="s">
        <v>82</v>
      </c>
      <c r="BK212" s="227">
        <f>ROUND(I212*H212,2)</f>
        <v>0</v>
      </c>
      <c r="BL212" s="14" t="s">
        <v>128</v>
      </c>
      <c r="BM212" s="226" t="s">
        <v>314</v>
      </c>
    </row>
    <row r="213" s="2" customFormat="1">
      <c r="A213" s="35"/>
      <c r="B213" s="36"/>
      <c r="C213" s="37"/>
      <c r="D213" s="228" t="s">
        <v>129</v>
      </c>
      <c r="E213" s="37"/>
      <c r="F213" s="229" t="s">
        <v>313</v>
      </c>
      <c r="G213" s="37"/>
      <c r="H213" s="37"/>
      <c r="I213" s="230"/>
      <c r="J213" s="37"/>
      <c r="K213" s="37"/>
      <c r="L213" s="41"/>
      <c r="M213" s="231"/>
      <c r="N213" s="232"/>
      <c r="O213" s="88"/>
      <c r="P213" s="88"/>
      <c r="Q213" s="88"/>
      <c r="R213" s="88"/>
      <c r="S213" s="88"/>
      <c r="T213" s="89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4" t="s">
        <v>129</v>
      </c>
      <c r="AU213" s="14" t="s">
        <v>84</v>
      </c>
    </row>
    <row r="214" s="2" customFormat="1" ht="21.75" customHeight="1">
      <c r="A214" s="35"/>
      <c r="B214" s="36"/>
      <c r="C214" s="215" t="s">
        <v>315</v>
      </c>
      <c r="D214" s="215" t="s">
        <v>124</v>
      </c>
      <c r="E214" s="216" t="s">
        <v>316</v>
      </c>
      <c r="F214" s="217" t="s">
        <v>317</v>
      </c>
      <c r="G214" s="218" t="s">
        <v>127</v>
      </c>
      <c r="H214" s="219">
        <v>7.25</v>
      </c>
      <c r="I214" s="220"/>
      <c r="J214" s="221">
        <f>ROUND(I214*H214,2)</f>
        <v>0</v>
      </c>
      <c r="K214" s="217" t="s">
        <v>1</v>
      </c>
      <c r="L214" s="41"/>
      <c r="M214" s="222" t="s">
        <v>1</v>
      </c>
      <c r="N214" s="223" t="s">
        <v>39</v>
      </c>
      <c r="O214" s="88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6" t="s">
        <v>128</v>
      </c>
      <c r="AT214" s="226" t="s">
        <v>124</v>
      </c>
      <c r="AU214" s="226" t="s">
        <v>84</v>
      </c>
      <c r="AY214" s="14" t="s">
        <v>122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4" t="s">
        <v>82</v>
      </c>
      <c r="BK214" s="227">
        <f>ROUND(I214*H214,2)</f>
        <v>0</v>
      </c>
      <c r="BL214" s="14" t="s">
        <v>128</v>
      </c>
      <c r="BM214" s="226" t="s">
        <v>318</v>
      </c>
    </row>
    <row r="215" s="2" customFormat="1">
      <c r="A215" s="35"/>
      <c r="B215" s="36"/>
      <c r="C215" s="37"/>
      <c r="D215" s="228" t="s">
        <v>129</v>
      </c>
      <c r="E215" s="37"/>
      <c r="F215" s="229" t="s">
        <v>317</v>
      </c>
      <c r="G215" s="37"/>
      <c r="H215" s="37"/>
      <c r="I215" s="230"/>
      <c r="J215" s="37"/>
      <c r="K215" s="37"/>
      <c r="L215" s="41"/>
      <c r="M215" s="231"/>
      <c r="N215" s="232"/>
      <c r="O215" s="88"/>
      <c r="P215" s="88"/>
      <c r="Q215" s="88"/>
      <c r="R215" s="88"/>
      <c r="S215" s="88"/>
      <c r="T215" s="89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129</v>
      </c>
      <c r="AU215" s="14" t="s">
        <v>84</v>
      </c>
    </row>
    <row r="216" s="2" customFormat="1" ht="24.15" customHeight="1">
      <c r="A216" s="35"/>
      <c r="B216" s="36"/>
      <c r="C216" s="215" t="s">
        <v>255</v>
      </c>
      <c r="D216" s="215" t="s">
        <v>124</v>
      </c>
      <c r="E216" s="216" t="s">
        <v>319</v>
      </c>
      <c r="F216" s="217" t="s">
        <v>320</v>
      </c>
      <c r="G216" s="218" t="s">
        <v>127</v>
      </c>
      <c r="H216" s="219">
        <v>14.5</v>
      </c>
      <c r="I216" s="220"/>
      <c r="J216" s="221">
        <f>ROUND(I216*H216,2)</f>
        <v>0</v>
      </c>
      <c r="K216" s="217" t="s">
        <v>1</v>
      </c>
      <c r="L216" s="41"/>
      <c r="M216" s="222" t="s">
        <v>1</v>
      </c>
      <c r="N216" s="223" t="s">
        <v>39</v>
      </c>
      <c r="O216" s="88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6" t="s">
        <v>128</v>
      </c>
      <c r="AT216" s="226" t="s">
        <v>124</v>
      </c>
      <c r="AU216" s="226" t="s">
        <v>84</v>
      </c>
      <c r="AY216" s="14" t="s">
        <v>122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4" t="s">
        <v>82</v>
      </c>
      <c r="BK216" s="227">
        <f>ROUND(I216*H216,2)</f>
        <v>0</v>
      </c>
      <c r="BL216" s="14" t="s">
        <v>128</v>
      </c>
      <c r="BM216" s="226" t="s">
        <v>321</v>
      </c>
    </row>
    <row r="217" s="2" customFormat="1">
      <c r="A217" s="35"/>
      <c r="B217" s="36"/>
      <c r="C217" s="37"/>
      <c r="D217" s="228" t="s">
        <v>129</v>
      </c>
      <c r="E217" s="37"/>
      <c r="F217" s="229" t="s">
        <v>320</v>
      </c>
      <c r="G217" s="37"/>
      <c r="H217" s="37"/>
      <c r="I217" s="230"/>
      <c r="J217" s="37"/>
      <c r="K217" s="37"/>
      <c r="L217" s="41"/>
      <c r="M217" s="231"/>
      <c r="N217" s="232"/>
      <c r="O217" s="88"/>
      <c r="P217" s="88"/>
      <c r="Q217" s="88"/>
      <c r="R217" s="88"/>
      <c r="S217" s="88"/>
      <c r="T217" s="89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129</v>
      </c>
      <c r="AU217" s="14" t="s">
        <v>84</v>
      </c>
    </row>
    <row r="218" s="2" customFormat="1" ht="33" customHeight="1">
      <c r="A218" s="35"/>
      <c r="B218" s="36"/>
      <c r="C218" s="215" t="s">
        <v>322</v>
      </c>
      <c r="D218" s="215" t="s">
        <v>124</v>
      </c>
      <c r="E218" s="216" t="s">
        <v>323</v>
      </c>
      <c r="F218" s="217" t="s">
        <v>324</v>
      </c>
      <c r="G218" s="218" t="s">
        <v>139</v>
      </c>
      <c r="H218" s="219">
        <v>0.96999999999999997</v>
      </c>
      <c r="I218" s="220"/>
      <c r="J218" s="221">
        <f>ROUND(I218*H218,2)</f>
        <v>0</v>
      </c>
      <c r="K218" s="217" t="s">
        <v>1</v>
      </c>
      <c r="L218" s="41"/>
      <c r="M218" s="222" t="s">
        <v>1</v>
      </c>
      <c r="N218" s="223" t="s">
        <v>39</v>
      </c>
      <c r="O218" s="88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6" t="s">
        <v>128</v>
      </c>
      <c r="AT218" s="226" t="s">
        <v>124</v>
      </c>
      <c r="AU218" s="226" t="s">
        <v>84</v>
      </c>
      <c r="AY218" s="14" t="s">
        <v>122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4" t="s">
        <v>82</v>
      </c>
      <c r="BK218" s="227">
        <f>ROUND(I218*H218,2)</f>
        <v>0</v>
      </c>
      <c r="BL218" s="14" t="s">
        <v>128</v>
      </c>
      <c r="BM218" s="226" t="s">
        <v>325</v>
      </c>
    </row>
    <row r="219" s="2" customFormat="1">
      <c r="A219" s="35"/>
      <c r="B219" s="36"/>
      <c r="C219" s="37"/>
      <c r="D219" s="228" t="s">
        <v>129</v>
      </c>
      <c r="E219" s="37"/>
      <c r="F219" s="229" t="s">
        <v>324</v>
      </c>
      <c r="G219" s="37"/>
      <c r="H219" s="37"/>
      <c r="I219" s="230"/>
      <c r="J219" s="37"/>
      <c r="K219" s="37"/>
      <c r="L219" s="41"/>
      <c r="M219" s="231"/>
      <c r="N219" s="232"/>
      <c r="O219" s="88"/>
      <c r="P219" s="88"/>
      <c r="Q219" s="88"/>
      <c r="R219" s="88"/>
      <c r="S219" s="88"/>
      <c r="T219" s="89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4" t="s">
        <v>129</v>
      </c>
      <c r="AU219" s="14" t="s">
        <v>84</v>
      </c>
    </row>
    <row r="220" s="2" customFormat="1" ht="21.75" customHeight="1">
      <c r="A220" s="35"/>
      <c r="B220" s="36"/>
      <c r="C220" s="215" t="s">
        <v>258</v>
      </c>
      <c r="D220" s="215" t="s">
        <v>124</v>
      </c>
      <c r="E220" s="216" t="s">
        <v>326</v>
      </c>
      <c r="F220" s="217" t="s">
        <v>327</v>
      </c>
      <c r="G220" s="218" t="s">
        <v>127</v>
      </c>
      <c r="H220" s="219">
        <v>4</v>
      </c>
      <c r="I220" s="220"/>
      <c r="J220" s="221">
        <f>ROUND(I220*H220,2)</f>
        <v>0</v>
      </c>
      <c r="K220" s="217" t="s">
        <v>1</v>
      </c>
      <c r="L220" s="41"/>
      <c r="M220" s="222" t="s">
        <v>1</v>
      </c>
      <c r="N220" s="223" t="s">
        <v>39</v>
      </c>
      <c r="O220" s="88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6" t="s">
        <v>128</v>
      </c>
      <c r="AT220" s="226" t="s">
        <v>124</v>
      </c>
      <c r="AU220" s="226" t="s">
        <v>84</v>
      </c>
      <c r="AY220" s="14" t="s">
        <v>122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4" t="s">
        <v>82</v>
      </c>
      <c r="BK220" s="227">
        <f>ROUND(I220*H220,2)</f>
        <v>0</v>
      </c>
      <c r="BL220" s="14" t="s">
        <v>128</v>
      </c>
      <c r="BM220" s="226" t="s">
        <v>328</v>
      </c>
    </row>
    <row r="221" s="2" customFormat="1">
      <c r="A221" s="35"/>
      <c r="B221" s="36"/>
      <c r="C221" s="37"/>
      <c r="D221" s="228" t="s">
        <v>129</v>
      </c>
      <c r="E221" s="37"/>
      <c r="F221" s="229" t="s">
        <v>327</v>
      </c>
      <c r="G221" s="37"/>
      <c r="H221" s="37"/>
      <c r="I221" s="230"/>
      <c r="J221" s="37"/>
      <c r="K221" s="37"/>
      <c r="L221" s="41"/>
      <c r="M221" s="231"/>
      <c r="N221" s="232"/>
      <c r="O221" s="88"/>
      <c r="P221" s="88"/>
      <c r="Q221" s="88"/>
      <c r="R221" s="88"/>
      <c r="S221" s="88"/>
      <c r="T221" s="89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129</v>
      </c>
      <c r="AU221" s="14" t="s">
        <v>84</v>
      </c>
    </row>
    <row r="222" s="2" customFormat="1" ht="24.15" customHeight="1">
      <c r="A222" s="35"/>
      <c r="B222" s="36"/>
      <c r="C222" s="215" t="s">
        <v>329</v>
      </c>
      <c r="D222" s="215" t="s">
        <v>124</v>
      </c>
      <c r="E222" s="216" t="s">
        <v>330</v>
      </c>
      <c r="F222" s="217" t="s">
        <v>331</v>
      </c>
      <c r="G222" s="218" t="s">
        <v>132</v>
      </c>
      <c r="H222" s="219">
        <v>50</v>
      </c>
      <c r="I222" s="220"/>
      <c r="J222" s="221">
        <f>ROUND(I222*H222,2)</f>
        <v>0</v>
      </c>
      <c r="K222" s="217" t="s">
        <v>1</v>
      </c>
      <c r="L222" s="41"/>
      <c r="M222" s="222" t="s">
        <v>1</v>
      </c>
      <c r="N222" s="223" t="s">
        <v>39</v>
      </c>
      <c r="O222" s="88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6" t="s">
        <v>128</v>
      </c>
      <c r="AT222" s="226" t="s">
        <v>124</v>
      </c>
      <c r="AU222" s="226" t="s">
        <v>84</v>
      </c>
      <c r="AY222" s="14" t="s">
        <v>122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4" t="s">
        <v>82</v>
      </c>
      <c r="BK222" s="227">
        <f>ROUND(I222*H222,2)</f>
        <v>0</v>
      </c>
      <c r="BL222" s="14" t="s">
        <v>128</v>
      </c>
      <c r="BM222" s="226" t="s">
        <v>332</v>
      </c>
    </row>
    <row r="223" s="2" customFormat="1">
      <c r="A223" s="35"/>
      <c r="B223" s="36"/>
      <c r="C223" s="37"/>
      <c r="D223" s="228" t="s">
        <v>129</v>
      </c>
      <c r="E223" s="37"/>
      <c r="F223" s="229" t="s">
        <v>331</v>
      </c>
      <c r="G223" s="37"/>
      <c r="H223" s="37"/>
      <c r="I223" s="230"/>
      <c r="J223" s="37"/>
      <c r="K223" s="37"/>
      <c r="L223" s="41"/>
      <c r="M223" s="231"/>
      <c r="N223" s="232"/>
      <c r="O223" s="88"/>
      <c r="P223" s="88"/>
      <c r="Q223" s="88"/>
      <c r="R223" s="88"/>
      <c r="S223" s="88"/>
      <c r="T223" s="89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129</v>
      </c>
      <c r="AU223" s="14" t="s">
        <v>84</v>
      </c>
    </row>
    <row r="224" s="2" customFormat="1" ht="37.8" customHeight="1">
      <c r="A224" s="35"/>
      <c r="B224" s="36"/>
      <c r="C224" s="215" t="s">
        <v>261</v>
      </c>
      <c r="D224" s="215" t="s">
        <v>124</v>
      </c>
      <c r="E224" s="216" t="s">
        <v>333</v>
      </c>
      <c r="F224" s="217" t="s">
        <v>334</v>
      </c>
      <c r="G224" s="218" t="s">
        <v>127</v>
      </c>
      <c r="H224" s="219">
        <v>40</v>
      </c>
      <c r="I224" s="220"/>
      <c r="J224" s="221">
        <f>ROUND(I224*H224,2)</f>
        <v>0</v>
      </c>
      <c r="K224" s="217" t="s">
        <v>1</v>
      </c>
      <c r="L224" s="41"/>
      <c r="M224" s="222" t="s">
        <v>1</v>
      </c>
      <c r="N224" s="223" t="s">
        <v>39</v>
      </c>
      <c r="O224" s="88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6" t="s">
        <v>128</v>
      </c>
      <c r="AT224" s="226" t="s">
        <v>124</v>
      </c>
      <c r="AU224" s="226" t="s">
        <v>84</v>
      </c>
      <c r="AY224" s="14" t="s">
        <v>122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4" t="s">
        <v>82</v>
      </c>
      <c r="BK224" s="227">
        <f>ROUND(I224*H224,2)</f>
        <v>0</v>
      </c>
      <c r="BL224" s="14" t="s">
        <v>128</v>
      </c>
      <c r="BM224" s="226" t="s">
        <v>335</v>
      </c>
    </row>
    <row r="225" s="2" customFormat="1">
      <c r="A225" s="35"/>
      <c r="B225" s="36"/>
      <c r="C225" s="37"/>
      <c r="D225" s="228" t="s">
        <v>129</v>
      </c>
      <c r="E225" s="37"/>
      <c r="F225" s="229" t="s">
        <v>334</v>
      </c>
      <c r="G225" s="37"/>
      <c r="H225" s="37"/>
      <c r="I225" s="230"/>
      <c r="J225" s="37"/>
      <c r="K225" s="37"/>
      <c r="L225" s="41"/>
      <c r="M225" s="231"/>
      <c r="N225" s="232"/>
      <c r="O225" s="88"/>
      <c r="P225" s="88"/>
      <c r="Q225" s="88"/>
      <c r="R225" s="88"/>
      <c r="S225" s="88"/>
      <c r="T225" s="89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4" t="s">
        <v>129</v>
      </c>
      <c r="AU225" s="14" t="s">
        <v>84</v>
      </c>
    </row>
    <row r="226" s="2" customFormat="1" ht="24.15" customHeight="1">
      <c r="A226" s="35"/>
      <c r="B226" s="36"/>
      <c r="C226" s="215" t="s">
        <v>336</v>
      </c>
      <c r="D226" s="215" t="s">
        <v>124</v>
      </c>
      <c r="E226" s="216" t="s">
        <v>337</v>
      </c>
      <c r="F226" s="217" t="s">
        <v>338</v>
      </c>
      <c r="G226" s="218" t="s">
        <v>132</v>
      </c>
      <c r="H226" s="219">
        <v>1</v>
      </c>
      <c r="I226" s="220"/>
      <c r="J226" s="221">
        <f>ROUND(I226*H226,2)</f>
        <v>0</v>
      </c>
      <c r="K226" s="217" t="s">
        <v>1</v>
      </c>
      <c r="L226" s="41"/>
      <c r="M226" s="222" t="s">
        <v>1</v>
      </c>
      <c r="N226" s="223" t="s">
        <v>39</v>
      </c>
      <c r="O226" s="88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6" t="s">
        <v>128</v>
      </c>
      <c r="AT226" s="226" t="s">
        <v>124</v>
      </c>
      <c r="AU226" s="226" t="s">
        <v>84</v>
      </c>
      <c r="AY226" s="14" t="s">
        <v>122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4" t="s">
        <v>82</v>
      </c>
      <c r="BK226" s="227">
        <f>ROUND(I226*H226,2)</f>
        <v>0</v>
      </c>
      <c r="BL226" s="14" t="s">
        <v>128</v>
      </c>
      <c r="BM226" s="226" t="s">
        <v>339</v>
      </c>
    </row>
    <row r="227" s="2" customFormat="1">
      <c r="A227" s="35"/>
      <c r="B227" s="36"/>
      <c r="C227" s="37"/>
      <c r="D227" s="228" t="s">
        <v>129</v>
      </c>
      <c r="E227" s="37"/>
      <c r="F227" s="229" t="s">
        <v>338</v>
      </c>
      <c r="G227" s="37"/>
      <c r="H227" s="37"/>
      <c r="I227" s="230"/>
      <c r="J227" s="37"/>
      <c r="K227" s="37"/>
      <c r="L227" s="41"/>
      <c r="M227" s="231"/>
      <c r="N227" s="232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129</v>
      </c>
      <c r="AU227" s="14" t="s">
        <v>84</v>
      </c>
    </row>
    <row r="228" s="2" customFormat="1" ht="24.15" customHeight="1">
      <c r="A228" s="35"/>
      <c r="B228" s="36"/>
      <c r="C228" s="215" t="s">
        <v>264</v>
      </c>
      <c r="D228" s="215" t="s">
        <v>124</v>
      </c>
      <c r="E228" s="216" t="s">
        <v>340</v>
      </c>
      <c r="F228" s="217" t="s">
        <v>341</v>
      </c>
      <c r="G228" s="218" t="s">
        <v>132</v>
      </c>
      <c r="H228" s="219">
        <v>2.3999999999999999</v>
      </c>
      <c r="I228" s="220"/>
      <c r="J228" s="221">
        <f>ROUND(I228*H228,2)</f>
        <v>0</v>
      </c>
      <c r="K228" s="217" t="s">
        <v>1</v>
      </c>
      <c r="L228" s="41"/>
      <c r="M228" s="222" t="s">
        <v>1</v>
      </c>
      <c r="N228" s="223" t="s">
        <v>39</v>
      </c>
      <c r="O228" s="88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6" t="s">
        <v>128</v>
      </c>
      <c r="AT228" s="226" t="s">
        <v>124</v>
      </c>
      <c r="AU228" s="226" t="s">
        <v>84</v>
      </c>
      <c r="AY228" s="14" t="s">
        <v>122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4" t="s">
        <v>82</v>
      </c>
      <c r="BK228" s="227">
        <f>ROUND(I228*H228,2)</f>
        <v>0</v>
      </c>
      <c r="BL228" s="14" t="s">
        <v>128</v>
      </c>
      <c r="BM228" s="226" t="s">
        <v>342</v>
      </c>
    </row>
    <row r="229" s="2" customFormat="1">
      <c r="A229" s="35"/>
      <c r="B229" s="36"/>
      <c r="C229" s="37"/>
      <c r="D229" s="228" t="s">
        <v>129</v>
      </c>
      <c r="E229" s="37"/>
      <c r="F229" s="229" t="s">
        <v>341</v>
      </c>
      <c r="G229" s="37"/>
      <c r="H229" s="37"/>
      <c r="I229" s="230"/>
      <c r="J229" s="37"/>
      <c r="K229" s="37"/>
      <c r="L229" s="41"/>
      <c r="M229" s="231"/>
      <c r="N229" s="232"/>
      <c r="O229" s="88"/>
      <c r="P229" s="88"/>
      <c r="Q229" s="88"/>
      <c r="R229" s="88"/>
      <c r="S229" s="88"/>
      <c r="T229" s="89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129</v>
      </c>
      <c r="AU229" s="14" t="s">
        <v>84</v>
      </c>
    </row>
    <row r="230" s="2" customFormat="1" ht="44.25" customHeight="1">
      <c r="A230" s="35"/>
      <c r="B230" s="36"/>
      <c r="C230" s="215" t="s">
        <v>343</v>
      </c>
      <c r="D230" s="215" t="s">
        <v>124</v>
      </c>
      <c r="E230" s="216" t="s">
        <v>344</v>
      </c>
      <c r="F230" s="217" t="s">
        <v>345</v>
      </c>
      <c r="G230" s="218" t="s">
        <v>189</v>
      </c>
      <c r="H230" s="219">
        <v>1</v>
      </c>
      <c r="I230" s="220"/>
      <c r="J230" s="221">
        <f>ROUND(I230*H230,2)</f>
        <v>0</v>
      </c>
      <c r="K230" s="217" t="s">
        <v>1</v>
      </c>
      <c r="L230" s="41"/>
      <c r="M230" s="222" t="s">
        <v>1</v>
      </c>
      <c r="N230" s="223" t="s">
        <v>39</v>
      </c>
      <c r="O230" s="88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6" t="s">
        <v>128</v>
      </c>
      <c r="AT230" s="226" t="s">
        <v>124</v>
      </c>
      <c r="AU230" s="226" t="s">
        <v>84</v>
      </c>
      <c r="AY230" s="14" t="s">
        <v>122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4" t="s">
        <v>82</v>
      </c>
      <c r="BK230" s="227">
        <f>ROUND(I230*H230,2)</f>
        <v>0</v>
      </c>
      <c r="BL230" s="14" t="s">
        <v>128</v>
      </c>
      <c r="BM230" s="226" t="s">
        <v>346</v>
      </c>
    </row>
    <row r="231" s="2" customFormat="1">
      <c r="A231" s="35"/>
      <c r="B231" s="36"/>
      <c r="C231" s="37"/>
      <c r="D231" s="228" t="s">
        <v>129</v>
      </c>
      <c r="E231" s="37"/>
      <c r="F231" s="229" t="s">
        <v>345</v>
      </c>
      <c r="G231" s="37"/>
      <c r="H231" s="37"/>
      <c r="I231" s="230"/>
      <c r="J231" s="37"/>
      <c r="K231" s="37"/>
      <c r="L231" s="41"/>
      <c r="M231" s="231"/>
      <c r="N231" s="232"/>
      <c r="O231" s="88"/>
      <c r="P231" s="88"/>
      <c r="Q231" s="88"/>
      <c r="R231" s="88"/>
      <c r="S231" s="88"/>
      <c r="T231" s="89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4" t="s">
        <v>129</v>
      </c>
      <c r="AU231" s="14" t="s">
        <v>84</v>
      </c>
    </row>
    <row r="232" s="12" customFormat="1" ht="22.8" customHeight="1">
      <c r="A232" s="12"/>
      <c r="B232" s="199"/>
      <c r="C232" s="200"/>
      <c r="D232" s="201" t="s">
        <v>73</v>
      </c>
      <c r="E232" s="213" t="s">
        <v>347</v>
      </c>
      <c r="F232" s="213" t="s">
        <v>348</v>
      </c>
      <c r="G232" s="200"/>
      <c r="H232" s="200"/>
      <c r="I232" s="203"/>
      <c r="J232" s="214">
        <f>BK232</f>
        <v>0</v>
      </c>
      <c r="K232" s="200"/>
      <c r="L232" s="205"/>
      <c r="M232" s="206"/>
      <c r="N232" s="207"/>
      <c r="O232" s="207"/>
      <c r="P232" s="208">
        <f>SUM(P233:P246)</f>
        <v>0</v>
      </c>
      <c r="Q232" s="207"/>
      <c r="R232" s="208">
        <f>SUM(R233:R246)</f>
        <v>0</v>
      </c>
      <c r="S232" s="207"/>
      <c r="T232" s="209">
        <f>SUM(T233:T246)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0" t="s">
        <v>82</v>
      </c>
      <c r="AT232" s="211" t="s">
        <v>73</v>
      </c>
      <c r="AU232" s="211" t="s">
        <v>82</v>
      </c>
      <c r="AY232" s="210" t="s">
        <v>122</v>
      </c>
      <c r="BK232" s="212">
        <f>SUM(BK233:BK246)</f>
        <v>0</v>
      </c>
    </row>
    <row r="233" s="2" customFormat="1" ht="16.5" customHeight="1">
      <c r="A233" s="35"/>
      <c r="B233" s="36"/>
      <c r="C233" s="215" t="s">
        <v>268</v>
      </c>
      <c r="D233" s="215" t="s">
        <v>124</v>
      </c>
      <c r="E233" s="216" t="s">
        <v>349</v>
      </c>
      <c r="F233" s="217" t="s">
        <v>350</v>
      </c>
      <c r="G233" s="218" t="s">
        <v>159</v>
      </c>
      <c r="H233" s="219">
        <v>4.952</v>
      </c>
      <c r="I233" s="220"/>
      <c r="J233" s="221">
        <f>ROUND(I233*H233,2)</f>
        <v>0</v>
      </c>
      <c r="K233" s="217" t="s">
        <v>1</v>
      </c>
      <c r="L233" s="41"/>
      <c r="M233" s="222" t="s">
        <v>1</v>
      </c>
      <c r="N233" s="223" t="s">
        <v>39</v>
      </c>
      <c r="O233" s="88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6" t="s">
        <v>128</v>
      </c>
      <c r="AT233" s="226" t="s">
        <v>124</v>
      </c>
      <c r="AU233" s="226" t="s">
        <v>84</v>
      </c>
      <c r="AY233" s="14" t="s">
        <v>122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4" t="s">
        <v>82</v>
      </c>
      <c r="BK233" s="227">
        <f>ROUND(I233*H233,2)</f>
        <v>0</v>
      </c>
      <c r="BL233" s="14" t="s">
        <v>128</v>
      </c>
      <c r="BM233" s="226" t="s">
        <v>351</v>
      </c>
    </row>
    <row r="234" s="2" customFormat="1">
      <c r="A234" s="35"/>
      <c r="B234" s="36"/>
      <c r="C234" s="37"/>
      <c r="D234" s="228" t="s">
        <v>129</v>
      </c>
      <c r="E234" s="37"/>
      <c r="F234" s="229" t="s">
        <v>350</v>
      </c>
      <c r="G234" s="37"/>
      <c r="H234" s="37"/>
      <c r="I234" s="230"/>
      <c r="J234" s="37"/>
      <c r="K234" s="37"/>
      <c r="L234" s="41"/>
      <c r="M234" s="231"/>
      <c r="N234" s="232"/>
      <c r="O234" s="88"/>
      <c r="P234" s="88"/>
      <c r="Q234" s="88"/>
      <c r="R234" s="88"/>
      <c r="S234" s="88"/>
      <c r="T234" s="89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4" t="s">
        <v>129</v>
      </c>
      <c r="AU234" s="14" t="s">
        <v>84</v>
      </c>
    </row>
    <row r="235" s="2" customFormat="1" ht="16.5" customHeight="1">
      <c r="A235" s="35"/>
      <c r="B235" s="36"/>
      <c r="C235" s="215" t="s">
        <v>352</v>
      </c>
      <c r="D235" s="215" t="s">
        <v>124</v>
      </c>
      <c r="E235" s="216" t="s">
        <v>353</v>
      </c>
      <c r="F235" s="217" t="s">
        <v>354</v>
      </c>
      <c r="G235" s="218" t="s">
        <v>355</v>
      </c>
      <c r="H235" s="219">
        <v>1</v>
      </c>
      <c r="I235" s="220"/>
      <c r="J235" s="221">
        <f>ROUND(I235*H235,2)</f>
        <v>0</v>
      </c>
      <c r="K235" s="217" t="s">
        <v>1</v>
      </c>
      <c r="L235" s="41"/>
      <c r="M235" s="222" t="s">
        <v>1</v>
      </c>
      <c r="N235" s="223" t="s">
        <v>39</v>
      </c>
      <c r="O235" s="88"/>
      <c r="P235" s="224">
        <f>O235*H235</f>
        <v>0</v>
      </c>
      <c r="Q235" s="224">
        <v>0</v>
      </c>
      <c r="R235" s="224">
        <f>Q235*H235</f>
        <v>0</v>
      </c>
      <c r="S235" s="224">
        <v>0</v>
      </c>
      <c r="T235" s="225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6" t="s">
        <v>128</v>
      </c>
      <c r="AT235" s="226" t="s">
        <v>124</v>
      </c>
      <c r="AU235" s="226" t="s">
        <v>84</v>
      </c>
      <c r="AY235" s="14" t="s">
        <v>122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4" t="s">
        <v>82</v>
      </c>
      <c r="BK235" s="227">
        <f>ROUND(I235*H235,2)</f>
        <v>0</v>
      </c>
      <c r="BL235" s="14" t="s">
        <v>128</v>
      </c>
      <c r="BM235" s="226" t="s">
        <v>356</v>
      </c>
    </row>
    <row r="236" s="2" customFormat="1">
      <c r="A236" s="35"/>
      <c r="B236" s="36"/>
      <c r="C236" s="37"/>
      <c r="D236" s="228" t="s">
        <v>129</v>
      </c>
      <c r="E236" s="37"/>
      <c r="F236" s="229" t="s">
        <v>354</v>
      </c>
      <c r="G236" s="37"/>
      <c r="H236" s="37"/>
      <c r="I236" s="230"/>
      <c r="J236" s="37"/>
      <c r="K236" s="37"/>
      <c r="L236" s="41"/>
      <c r="M236" s="231"/>
      <c r="N236" s="232"/>
      <c r="O236" s="88"/>
      <c r="P236" s="88"/>
      <c r="Q236" s="88"/>
      <c r="R236" s="88"/>
      <c r="S236" s="88"/>
      <c r="T236" s="89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129</v>
      </c>
      <c r="AU236" s="14" t="s">
        <v>84</v>
      </c>
    </row>
    <row r="237" s="2" customFormat="1" ht="16.5" customHeight="1">
      <c r="A237" s="35"/>
      <c r="B237" s="36"/>
      <c r="C237" s="215" t="s">
        <v>271</v>
      </c>
      <c r="D237" s="215" t="s">
        <v>124</v>
      </c>
      <c r="E237" s="216" t="s">
        <v>357</v>
      </c>
      <c r="F237" s="217" t="s">
        <v>358</v>
      </c>
      <c r="G237" s="218" t="s">
        <v>159</v>
      </c>
      <c r="H237" s="219">
        <v>4.952</v>
      </c>
      <c r="I237" s="220"/>
      <c r="J237" s="221">
        <f>ROUND(I237*H237,2)</f>
        <v>0</v>
      </c>
      <c r="K237" s="217" t="s">
        <v>1</v>
      </c>
      <c r="L237" s="41"/>
      <c r="M237" s="222" t="s">
        <v>1</v>
      </c>
      <c r="N237" s="223" t="s">
        <v>39</v>
      </c>
      <c r="O237" s="88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6" t="s">
        <v>128</v>
      </c>
      <c r="AT237" s="226" t="s">
        <v>124</v>
      </c>
      <c r="AU237" s="226" t="s">
        <v>84</v>
      </c>
      <c r="AY237" s="14" t="s">
        <v>122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4" t="s">
        <v>82</v>
      </c>
      <c r="BK237" s="227">
        <f>ROUND(I237*H237,2)</f>
        <v>0</v>
      </c>
      <c r="BL237" s="14" t="s">
        <v>128</v>
      </c>
      <c r="BM237" s="226" t="s">
        <v>359</v>
      </c>
    </row>
    <row r="238" s="2" customFormat="1">
      <c r="A238" s="35"/>
      <c r="B238" s="36"/>
      <c r="C238" s="37"/>
      <c r="D238" s="228" t="s">
        <v>129</v>
      </c>
      <c r="E238" s="37"/>
      <c r="F238" s="229" t="s">
        <v>358</v>
      </c>
      <c r="G238" s="37"/>
      <c r="H238" s="37"/>
      <c r="I238" s="230"/>
      <c r="J238" s="37"/>
      <c r="K238" s="37"/>
      <c r="L238" s="41"/>
      <c r="M238" s="231"/>
      <c r="N238" s="232"/>
      <c r="O238" s="88"/>
      <c r="P238" s="88"/>
      <c r="Q238" s="88"/>
      <c r="R238" s="88"/>
      <c r="S238" s="88"/>
      <c r="T238" s="89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129</v>
      </c>
      <c r="AU238" s="14" t="s">
        <v>84</v>
      </c>
    </row>
    <row r="239" s="2" customFormat="1" ht="24.15" customHeight="1">
      <c r="A239" s="35"/>
      <c r="B239" s="36"/>
      <c r="C239" s="215" t="s">
        <v>360</v>
      </c>
      <c r="D239" s="215" t="s">
        <v>124</v>
      </c>
      <c r="E239" s="216" t="s">
        <v>361</v>
      </c>
      <c r="F239" s="217" t="s">
        <v>362</v>
      </c>
      <c r="G239" s="218" t="s">
        <v>159</v>
      </c>
      <c r="H239" s="219">
        <v>4.952</v>
      </c>
      <c r="I239" s="220"/>
      <c r="J239" s="221">
        <f>ROUND(I239*H239,2)</f>
        <v>0</v>
      </c>
      <c r="K239" s="217" t="s">
        <v>1</v>
      </c>
      <c r="L239" s="41"/>
      <c r="M239" s="222" t="s">
        <v>1</v>
      </c>
      <c r="N239" s="223" t="s">
        <v>39</v>
      </c>
      <c r="O239" s="88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6" t="s">
        <v>128</v>
      </c>
      <c r="AT239" s="226" t="s">
        <v>124</v>
      </c>
      <c r="AU239" s="226" t="s">
        <v>84</v>
      </c>
      <c r="AY239" s="14" t="s">
        <v>122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4" t="s">
        <v>82</v>
      </c>
      <c r="BK239" s="227">
        <f>ROUND(I239*H239,2)</f>
        <v>0</v>
      </c>
      <c r="BL239" s="14" t="s">
        <v>128</v>
      </c>
      <c r="BM239" s="226" t="s">
        <v>363</v>
      </c>
    </row>
    <row r="240" s="2" customFormat="1">
      <c r="A240" s="35"/>
      <c r="B240" s="36"/>
      <c r="C240" s="37"/>
      <c r="D240" s="228" t="s">
        <v>129</v>
      </c>
      <c r="E240" s="37"/>
      <c r="F240" s="229" t="s">
        <v>362</v>
      </c>
      <c r="G240" s="37"/>
      <c r="H240" s="37"/>
      <c r="I240" s="230"/>
      <c r="J240" s="37"/>
      <c r="K240" s="37"/>
      <c r="L240" s="41"/>
      <c r="M240" s="231"/>
      <c r="N240" s="232"/>
      <c r="O240" s="88"/>
      <c r="P240" s="88"/>
      <c r="Q240" s="88"/>
      <c r="R240" s="88"/>
      <c r="S240" s="88"/>
      <c r="T240" s="89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4" t="s">
        <v>129</v>
      </c>
      <c r="AU240" s="14" t="s">
        <v>84</v>
      </c>
    </row>
    <row r="241" s="2" customFormat="1" ht="24.15" customHeight="1">
      <c r="A241" s="35"/>
      <c r="B241" s="36"/>
      <c r="C241" s="215" t="s">
        <v>275</v>
      </c>
      <c r="D241" s="215" t="s">
        <v>124</v>
      </c>
      <c r="E241" s="216" t="s">
        <v>364</v>
      </c>
      <c r="F241" s="217" t="s">
        <v>365</v>
      </c>
      <c r="G241" s="218" t="s">
        <v>159</v>
      </c>
      <c r="H241" s="219">
        <v>4.952</v>
      </c>
      <c r="I241" s="220"/>
      <c r="J241" s="221">
        <f>ROUND(I241*H241,2)</f>
        <v>0</v>
      </c>
      <c r="K241" s="217" t="s">
        <v>1</v>
      </c>
      <c r="L241" s="41"/>
      <c r="M241" s="222" t="s">
        <v>1</v>
      </c>
      <c r="N241" s="223" t="s">
        <v>39</v>
      </c>
      <c r="O241" s="88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6" t="s">
        <v>128</v>
      </c>
      <c r="AT241" s="226" t="s">
        <v>124</v>
      </c>
      <c r="AU241" s="226" t="s">
        <v>84</v>
      </c>
      <c r="AY241" s="14" t="s">
        <v>122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4" t="s">
        <v>82</v>
      </c>
      <c r="BK241" s="227">
        <f>ROUND(I241*H241,2)</f>
        <v>0</v>
      </c>
      <c r="BL241" s="14" t="s">
        <v>128</v>
      </c>
      <c r="BM241" s="226" t="s">
        <v>366</v>
      </c>
    </row>
    <row r="242" s="2" customFormat="1">
      <c r="A242" s="35"/>
      <c r="B242" s="36"/>
      <c r="C242" s="37"/>
      <c r="D242" s="228" t="s">
        <v>129</v>
      </c>
      <c r="E242" s="37"/>
      <c r="F242" s="229" t="s">
        <v>365</v>
      </c>
      <c r="G242" s="37"/>
      <c r="H242" s="37"/>
      <c r="I242" s="230"/>
      <c r="J242" s="37"/>
      <c r="K242" s="37"/>
      <c r="L242" s="41"/>
      <c r="M242" s="231"/>
      <c r="N242" s="232"/>
      <c r="O242" s="88"/>
      <c r="P242" s="88"/>
      <c r="Q242" s="88"/>
      <c r="R242" s="88"/>
      <c r="S242" s="88"/>
      <c r="T242" s="89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129</v>
      </c>
      <c r="AU242" s="14" t="s">
        <v>84</v>
      </c>
    </row>
    <row r="243" s="2" customFormat="1" ht="24.15" customHeight="1">
      <c r="A243" s="35"/>
      <c r="B243" s="36"/>
      <c r="C243" s="215" t="s">
        <v>367</v>
      </c>
      <c r="D243" s="215" t="s">
        <v>124</v>
      </c>
      <c r="E243" s="216" t="s">
        <v>368</v>
      </c>
      <c r="F243" s="217" t="s">
        <v>369</v>
      </c>
      <c r="G243" s="218" t="s">
        <v>159</v>
      </c>
      <c r="H243" s="219">
        <v>118.848</v>
      </c>
      <c r="I243" s="220"/>
      <c r="J243" s="221">
        <f>ROUND(I243*H243,2)</f>
        <v>0</v>
      </c>
      <c r="K243" s="217" t="s">
        <v>1</v>
      </c>
      <c r="L243" s="41"/>
      <c r="M243" s="222" t="s">
        <v>1</v>
      </c>
      <c r="N243" s="223" t="s">
        <v>39</v>
      </c>
      <c r="O243" s="88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6" t="s">
        <v>128</v>
      </c>
      <c r="AT243" s="226" t="s">
        <v>124</v>
      </c>
      <c r="AU243" s="226" t="s">
        <v>84</v>
      </c>
      <c r="AY243" s="14" t="s">
        <v>122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4" t="s">
        <v>82</v>
      </c>
      <c r="BK243" s="227">
        <f>ROUND(I243*H243,2)</f>
        <v>0</v>
      </c>
      <c r="BL243" s="14" t="s">
        <v>128</v>
      </c>
      <c r="BM243" s="226" t="s">
        <v>370</v>
      </c>
    </row>
    <row r="244" s="2" customFormat="1">
      <c r="A244" s="35"/>
      <c r="B244" s="36"/>
      <c r="C244" s="37"/>
      <c r="D244" s="228" t="s">
        <v>129</v>
      </c>
      <c r="E244" s="37"/>
      <c r="F244" s="229" t="s">
        <v>369</v>
      </c>
      <c r="G244" s="37"/>
      <c r="H244" s="37"/>
      <c r="I244" s="230"/>
      <c r="J244" s="37"/>
      <c r="K244" s="37"/>
      <c r="L244" s="41"/>
      <c r="M244" s="231"/>
      <c r="N244" s="232"/>
      <c r="O244" s="88"/>
      <c r="P244" s="88"/>
      <c r="Q244" s="88"/>
      <c r="R244" s="88"/>
      <c r="S244" s="88"/>
      <c r="T244" s="89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129</v>
      </c>
      <c r="AU244" s="14" t="s">
        <v>84</v>
      </c>
    </row>
    <row r="245" s="2" customFormat="1" ht="33" customHeight="1">
      <c r="A245" s="35"/>
      <c r="B245" s="36"/>
      <c r="C245" s="215" t="s">
        <v>278</v>
      </c>
      <c r="D245" s="215" t="s">
        <v>124</v>
      </c>
      <c r="E245" s="216" t="s">
        <v>371</v>
      </c>
      <c r="F245" s="217" t="s">
        <v>372</v>
      </c>
      <c r="G245" s="218" t="s">
        <v>159</v>
      </c>
      <c r="H245" s="219">
        <v>4.952</v>
      </c>
      <c r="I245" s="220"/>
      <c r="J245" s="221">
        <f>ROUND(I245*H245,2)</f>
        <v>0</v>
      </c>
      <c r="K245" s="217" t="s">
        <v>1</v>
      </c>
      <c r="L245" s="41"/>
      <c r="M245" s="222" t="s">
        <v>1</v>
      </c>
      <c r="N245" s="223" t="s">
        <v>39</v>
      </c>
      <c r="O245" s="88"/>
      <c r="P245" s="224">
        <f>O245*H245</f>
        <v>0</v>
      </c>
      <c r="Q245" s="224">
        <v>0</v>
      </c>
      <c r="R245" s="224">
        <f>Q245*H245</f>
        <v>0</v>
      </c>
      <c r="S245" s="224">
        <v>0</v>
      </c>
      <c r="T245" s="225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6" t="s">
        <v>128</v>
      </c>
      <c r="AT245" s="226" t="s">
        <v>124</v>
      </c>
      <c r="AU245" s="226" t="s">
        <v>84</v>
      </c>
      <c r="AY245" s="14" t="s">
        <v>122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14" t="s">
        <v>82</v>
      </c>
      <c r="BK245" s="227">
        <f>ROUND(I245*H245,2)</f>
        <v>0</v>
      </c>
      <c r="BL245" s="14" t="s">
        <v>128</v>
      </c>
      <c r="BM245" s="226" t="s">
        <v>373</v>
      </c>
    </row>
    <row r="246" s="2" customFormat="1">
      <c r="A246" s="35"/>
      <c r="B246" s="36"/>
      <c r="C246" s="37"/>
      <c r="D246" s="228" t="s">
        <v>129</v>
      </c>
      <c r="E246" s="37"/>
      <c r="F246" s="229" t="s">
        <v>372</v>
      </c>
      <c r="G246" s="37"/>
      <c r="H246" s="37"/>
      <c r="I246" s="230"/>
      <c r="J246" s="37"/>
      <c r="K246" s="37"/>
      <c r="L246" s="41"/>
      <c r="M246" s="231"/>
      <c r="N246" s="232"/>
      <c r="O246" s="88"/>
      <c r="P246" s="88"/>
      <c r="Q246" s="88"/>
      <c r="R246" s="88"/>
      <c r="S246" s="88"/>
      <c r="T246" s="89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4" t="s">
        <v>129</v>
      </c>
      <c r="AU246" s="14" t="s">
        <v>84</v>
      </c>
    </row>
    <row r="247" s="12" customFormat="1" ht="22.8" customHeight="1">
      <c r="A247" s="12"/>
      <c r="B247" s="199"/>
      <c r="C247" s="200"/>
      <c r="D247" s="201" t="s">
        <v>73</v>
      </c>
      <c r="E247" s="213" t="s">
        <v>374</v>
      </c>
      <c r="F247" s="213" t="s">
        <v>375</v>
      </c>
      <c r="G247" s="200"/>
      <c r="H247" s="200"/>
      <c r="I247" s="203"/>
      <c r="J247" s="214">
        <f>BK247</f>
        <v>0</v>
      </c>
      <c r="K247" s="200"/>
      <c r="L247" s="205"/>
      <c r="M247" s="206"/>
      <c r="N247" s="207"/>
      <c r="O247" s="207"/>
      <c r="P247" s="208">
        <f>SUM(P248:P249)</f>
        <v>0</v>
      </c>
      <c r="Q247" s="207"/>
      <c r="R247" s="208">
        <f>SUM(R248:R249)</f>
        <v>0</v>
      </c>
      <c r="S247" s="207"/>
      <c r="T247" s="209">
        <f>SUM(T248:T249)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0" t="s">
        <v>82</v>
      </c>
      <c r="AT247" s="211" t="s">
        <v>73</v>
      </c>
      <c r="AU247" s="211" t="s">
        <v>82</v>
      </c>
      <c r="AY247" s="210" t="s">
        <v>122</v>
      </c>
      <c r="BK247" s="212">
        <f>SUM(BK248:BK249)</f>
        <v>0</v>
      </c>
    </row>
    <row r="248" s="2" customFormat="1" ht="16.5" customHeight="1">
      <c r="A248" s="35"/>
      <c r="B248" s="36"/>
      <c r="C248" s="215" t="s">
        <v>376</v>
      </c>
      <c r="D248" s="215" t="s">
        <v>124</v>
      </c>
      <c r="E248" s="216" t="s">
        <v>377</v>
      </c>
      <c r="F248" s="217" t="s">
        <v>378</v>
      </c>
      <c r="G248" s="218" t="s">
        <v>159</v>
      </c>
      <c r="H248" s="219">
        <v>12.845000000000001</v>
      </c>
      <c r="I248" s="220"/>
      <c r="J248" s="221">
        <f>ROUND(I248*H248,2)</f>
        <v>0</v>
      </c>
      <c r="K248" s="217" t="s">
        <v>1</v>
      </c>
      <c r="L248" s="41"/>
      <c r="M248" s="222" t="s">
        <v>1</v>
      </c>
      <c r="N248" s="223" t="s">
        <v>39</v>
      </c>
      <c r="O248" s="88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6" t="s">
        <v>128</v>
      </c>
      <c r="AT248" s="226" t="s">
        <v>124</v>
      </c>
      <c r="AU248" s="226" t="s">
        <v>84</v>
      </c>
      <c r="AY248" s="14" t="s">
        <v>122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4" t="s">
        <v>82</v>
      </c>
      <c r="BK248" s="227">
        <f>ROUND(I248*H248,2)</f>
        <v>0</v>
      </c>
      <c r="BL248" s="14" t="s">
        <v>128</v>
      </c>
      <c r="BM248" s="226" t="s">
        <v>379</v>
      </c>
    </row>
    <row r="249" s="2" customFormat="1">
      <c r="A249" s="35"/>
      <c r="B249" s="36"/>
      <c r="C249" s="37"/>
      <c r="D249" s="228" t="s">
        <v>129</v>
      </c>
      <c r="E249" s="37"/>
      <c r="F249" s="229" t="s">
        <v>378</v>
      </c>
      <c r="G249" s="37"/>
      <c r="H249" s="37"/>
      <c r="I249" s="230"/>
      <c r="J249" s="37"/>
      <c r="K249" s="37"/>
      <c r="L249" s="41"/>
      <c r="M249" s="231"/>
      <c r="N249" s="232"/>
      <c r="O249" s="88"/>
      <c r="P249" s="88"/>
      <c r="Q249" s="88"/>
      <c r="R249" s="88"/>
      <c r="S249" s="88"/>
      <c r="T249" s="89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4" t="s">
        <v>129</v>
      </c>
      <c r="AU249" s="14" t="s">
        <v>84</v>
      </c>
    </row>
    <row r="250" s="12" customFormat="1" ht="25.92" customHeight="1">
      <c r="A250" s="12"/>
      <c r="B250" s="199"/>
      <c r="C250" s="200"/>
      <c r="D250" s="201" t="s">
        <v>73</v>
      </c>
      <c r="E250" s="202" t="s">
        <v>183</v>
      </c>
      <c r="F250" s="202" t="s">
        <v>184</v>
      </c>
      <c r="G250" s="200"/>
      <c r="H250" s="200"/>
      <c r="I250" s="203"/>
      <c r="J250" s="204">
        <f>BK250</f>
        <v>0</v>
      </c>
      <c r="K250" s="200"/>
      <c r="L250" s="205"/>
      <c r="M250" s="206"/>
      <c r="N250" s="207"/>
      <c r="O250" s="207"/>
      <c r="P250" s="208">
        <f>P251+P258+P265+P274+P277+P314+P339+P362+P371</f>
        <v>0</v>
      </c>
      <c r="Q250" s="207"/>
      <c r="R250" s="208">
        <f>R251+R258+R265+R274+R277+R314+R339+R362+R371</f>
        <v>0</v>
      </c>
      <c r="S250" s="207"/>
      <c r="T250" s="209">
        <f>T251+T258+T265+T274+T277+T314+T339+T362+T371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0" t="s">
        <v>84</v>
      </c>
      <c r="AT250" s="211" t="s">
        <v>73</v>
      </c>
      <c r="AU250" s="211" t="s">
        <v>74</v>
      </c>
      <c r="AY250" s="210" t="s">
        <v>122</v>
      </c>
      <c r="BK250" s="212">
        <f>BK251+BK258+BK265+BK274+BK277+BK314+BK339+BK362+BK371</f>
        <v>0</v>
      </c>
    </row>
    <row r="251" s="12" customFormat="1" ht="22.8" customHeight="1">
      <c r="A251" s="12"/>
      <c r="B251" s="199"/>
      <c r="C251" s="200"/>
      <c r="D251" s="201" t="s">
        <v>73</v>
      </c>
      <c r="E251" s="213" t="s">
        <v>380</v>
      </c>
      <c r="F251" s="213" t="s">
        <v>381</v>
      </c>
      <c r="G251" s="200"/>
      <c r="H251" s="200"/>
      <c r="I251" s="203"/>
      <c r="J251" s="214">
        <f>BK251</f>
        <v>0</v>
      </c>
      <c r="K251" s="200"/>
      <c r="L251" s="205"/>
      <c r="M251" s="206"/>
      <c r="N251" s="207"/>
      <c r="O251" s="207"/>
      <c r="P251" s="208">
        <f>SUM(P252:P257)</f>
        <v>0</v>
      </c>
      <c r="Q251" s="207"/>
      <c r="R251" s="208">
        <f>SUM(R252:R257)</f>
        <v>0</v>
      </c>
      <c r="S251" s="207"/>
      <c r="T251" s="209">
        <f>SUM(T252:T257)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0" t="s">
        <v>84</v>
      </c>
      <c r="AT251" s="211" t="s">
        <v>73</v>
      </c>
      <c r="AU251" s="211" t="s">
        <v>82</v>
      </c>
      <c r="AY251" s="210" t="s">
        <v>122</v>
      </c>
      <c r="BK251" s="212">
        <f>SUM(BK252:BK257)</f>
        <v>0</v>
      </c>
    </row>
    <row r="252" s="2" customFormat="1" ht="24.15" customHeight="1">
      <c r="A252" s="35"/>
      <c r="B252" s="36"/>
      <c r="C252" s="215" t="s">
        <v>282</v>
      </c>
      <c r="D252" s="215" t="s">
        <v>124</v>
      </c>
      <c r="E252" s="216" t="s">
        <v>382</v>
      </c>
      <c r="F252" s="217" t="s">
        <v>383</v>
      </c>
      <c r="G252" s="218" t="s">
        <v>127</v>
      </c>
      <c r="H252" s="219">
        <v>1.98</v>
      </c>
      <c r="I252" s="220"/>
      <c r="J252" s="221">
        <f>ROUND(I252*H252,2)</f>
        <v>0</v>
      </c>
      <c r="K252" s="217" t="s">
        <v>1</v>
      </c>
      <c r="L252" s="41"/>
      <c r="M252" s="222" t="s">
        <v>1</v>
      </c>
      <c r="N252" s="223" t="s">
        <v>39</v>
      </c>
      <c r="O252" s="88"/>
      <c r="P252" s="224">
        <f>O252*H252</f>
        <v>0</v>
      </c>
      <c r="Q252" s="224">
        <v>0</v>
      </c>
      <c r="R252" s="224">
        <f>Q252*H252</f>
        <v>0</v>
      </c>
      <c r="S252" s="224">
        <v>0</v>
      </c>
      <c r="T252" s="225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6" t="s">
        <v>154</v>
      </c>
      <c r="AT252" s="226" t="s">
        <v>124</v>
      </c>
      <c r="AU252" s="226" t="s">
        <v>84</v>
      </c>
      <c r="AY252" s="14" t="s">
        <v>122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14" t="s">
        <v>82</v>
      </c>
      <c r="BK252" s="227">
        <f>ROUND(I252*H252,2)</f>
        <v>0</v>
      </c>
      <c r="BL252" s="14" t="s">
        <v>154</v>
      </c>
      <c r="BM252" s="226" t="s">
        <v>384</v>
      </c>
    </row>
    <row r="253" s="2" customFormat="1">
      <c r="A253" s="35"/>
      <c r="B253" s="36"/>
      <c r="C253" s="37"/>
      <c r="D253" s="228" t="s">
        <v>129</v>
      </c>
      <c r="E253" s="37"/>
      <c r="F253" s="229" t="s">
        <v>383</v>
      </c>
      <c r="G253" s="37"/>
      <c r="H253" s="37"/>
      <c r="I253" s="230"/>
      <c r="J253" s="37"/>
      <c r="K253" s="37"/>
      <c r="L253" s="41"/>
      <c r="M253" s="231"/>
      <c r="N253" s="232"/>
      <c r="O253" s="88"/>
      <c r="P253" s="88"/>
      <c r="Q253" s="88"/>
      <c r="R253" s="88"/>
      <c r="S253" s="88"/>
      <c r="T253" s="89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4" t="s">
        <v>129</v>
      </c>
      <c r="AU253" s="14" t="s">
        <v>84</v>
      </c>
    </row>
    <row r="254" s="2" customFormat="1" ht="37.8" customHeight="1">
      <c r="A254" s="35"/>
      <c r="B254" s="36"/>
      <c r="C254" s="233" t="s">
        <v>385</v>
      </c>
      <c r="D254" s="233" t="s">
        <v>156</v>
      </c>
      <c r="E254" s="234" t="s">
        <v>386</v>
      </c>
      <c r="F254" s="235" t="s">
        <v>387</v>
      </c>
      <c r="G254" s="236" t="s">
        <v>127</v>
      </c>
      <c r="H254" s="237">
        <v>2.5739999999999998</v>
      </c>
      <c r="I254" s="238"/>
      <c r="J254" s="239">
        <f>ROUND(I254*H254,2)</f>
        <v>0</v>
      </c>
      <c r="K254" s="235" t="s">
        <v>1</v>
      </c>
      <c r="L254" s="240"/>
      <c r="M254" s="241" t="s">
        <v>1</v>
      </c>
      <c r="N254" s="242" t="s">
        <v>39</v>
      </c>
      <c r="O254" s="88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6" t="s">
        <v>190</v>
      </c>
      <c r="AT254" s="226" t="s">
        <v>156</v>
      </c>
      <c r="AU254" s="226" t="s">
        <v>84</v>
      </c>
      <c r="AY254" s="14" t="s">
        <v>122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4" t="s">
        <v>82</v>
      </c>
      <c r="BK254" s="227">
        <f>ROUND(I254*H254,2)</f>
        <v>0</v>
      </c>
      <c r="BL254" s="14" t="s">
        <v>154</v>
      </c>
      <c r="BM254" s="226" t="s">
        <v>388</v>
      </c>
    </row>
    <row r="255" s="2" customFormat="1">
      <c r="A255" s="35"/>
      <c r="B255" s="36"/>
      <c r="C255" s="37"/>
      <c r="D255" s="228" t="s">
        <v>129</v>
      </c>
      <c r="E255" s="37"/>
      <c r="F255" s="229" t="s">
        <v>387</v>
      </c>
      <c r="G255" s="37"/>
      <c r="H255" s="37"/>
      <c r="I255" s="230"/>
      <c r="J255" s="37"/>
      <c r="K255" s="37"/>
      <c r="L255" s="41"/>
      <c r="M255" s="231"/>
      <c r="N255" s="232"/>
      <c r="O255" s="88"/>
      <c r="P255" s="88"/>
      <c r="Q255" s="88"/>
      <c r="R255" s="88"/>
      <c r="S255" s="88"/>
      <c r="T255" s="89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4" t="s">
        <v>129</v>
      </c>
      <c r="AU255" s="14" t="s">
        <v>84</v>
      </c>
    </row>
    <row r="256" s="2" customFormat="1" ht="24.15" customHeight="1">
      <c r="A256" s="35"/>
      <c r="B256" s="36"/>
      <c r="C256" s="215" t="s">
        <v>285</v>
      </c>
      <c r="D256" s="215" t="s">
        <v>124</v>
      </c>
      <c r="E256" s="216" t="s">
        <v>389</v>
      </c>
      <c r="F256" s="217" t="s">
        <v>390</v>
      </c>
      <c r="G256" s="218" t="s">
        <v>391</v>
      </c>
      <c r="H256" s="248"/>
      <c r="I256" s="220"/>
      <c r="J256" s="221">
        <f>ROUND(I256*H256,2)</f>
        <v>0</v>
      </c>
      <c r="K256" s="217" t="s">
        <v>1</v>
      </c>
      <c r="L256" s="41"/>
      <c r="M256" s="222" t="s">
        <v>1</v>
      </c>
      <c r="N256" s="223" t="s">
        <v>39</v>
      </c>
      <c r="O256" s="88"/>
      <c r="P256" s="224">
        <f>O256*H256</f>
        <v>0</v>
      </c>
      <c r="Q256" s="224">
        <v>0</v>
      </c>
      <c r="R256" s="224">
        <f>Q256*H256</f>
        <v>0</v>
      </c>
      <c r="S256" s="224">
        <v>0</v>
      </c>
      <c r="T256" s="225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6" t="s">
        <v>154</v>
      </c>
      <c r="AT256" s="226" t="s">
        <v>124</v>
      </c>
      <c r="AU256" s="226" t="s">
        <v>84</v>
      </c>
      <c r="AY256" s="14" t="s">
        <v>122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4" t="s">
        <v>82</v>
      </c>
      <c r="BK256" s="227">
        <f>ROUND(I256*H256,2)</f>
        <v>0</v>
      </c>
      <c r="BL256" s="14" t="s">
        <v>154</v>
      </c>
      <c r="BM256" s="226" t="s">
        <v>392</v>
      </c>
    </row>
    <row r="257" s="2" customFormat="1">
      <c r="A257" s="35"/>
      <c r="B257" s="36"/>
      <c r="C257" s="37"/>
      <c r="D257" s="228" t="s">
        <v>129</v>
      </c>
      <c r="E257" s="37"/>
      <c r="F257" s="229" t="s">
        <v>390</v>
      </c>
      <c r="G257" s="37"/>
      <c r="H257" s="37"/>
      <c r="I257" s="230"/>
      <c r="J257" s="37"/>
      <c r="K257" s="37"/>
      <c r="L257" s="41"/>
      <c r="M257" s="231"/>
      <c r="N257" s="232"/>
      <c r="O257" s="88"/>
      <c r="P257" s="88"/>
      <c r="Q257" s="88"/>
      <c r="R257" s="88"/>
      <c r="S257" s="88"/>
      <c r="T257" s="89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4" t="s">
        <v>129</v>
      </c>
      <c r="AU257" s="14" t="s">
        <v>84</v>
      </c>
    </row>
    <row r="258" s="12" customFormat="1" ht="22.8" customHeight="1">
      <c r="A258" s="12"/>
      <c r="B258" s="199"/>
      <c r="C258" s="200"/>
      <c r="D258" s="201" t="s">
        <v>73</v>
      </c>
      <c r="E258" s="213" t="s">
        <v>393</v>
      </c>
      <c r="F258" s="213" t="s">
        <v>394</v>
      </c>
      <c r="G258" s="200"/>
      <c r="H258" s="200"/>
      <c r="I258" s="203"/>
      <c r="J258" s="214">
        <f>BK258</f>
        <v>0</v>
      </c>
      <c r="K258" s="200"/>
      <c r="L258" s="205"/>
      <c r="M258" s="206"/>
      <c r="N258" s="207"/>
      <c r="O258" s="207"/>
      <c r="P258" s="208">
        <f>SUM(P259:P264)</f>
        <v>0</v>
      </c>
      <c r="Q258" s="207"/>
      <c r="R258" s="208">
        <f>SUM(R259:R264)</f>
        <v>0</v>
      </c>
      <c r="S258" s="207"/>
      <c r="T258" s="209">
        <f>SUM(T259:T264)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0" t="s">
        <v>84</v>
      </c>
      <c r="AT258" s="211" t="s">
        <v>73</v>
      </c>
      <c r="AU258" s="211" t="s">
        <v>82</v>
      </c>
      <c r="AY258" s="210" t="s">
        <v>122</v>
      </c>
      <c r="BK258" s="212">
        <f>SUM(BK259:BK264)</f>
        <v>0</v>
      </c>
    </row>
    <row r="259" s="2" customFormat="1" ht="24.15" customHeight="1">
      <c r="A259" s="35"/>
      <c r="B259" s="36"/>
      <c r="C259" s="215" t="s">
        <v>395</v>
      </c>
      <c r="D259" s="215" t="s">
        <v>124</v>
      </c>
      <c r="E259" s="216" t="s">
        <v>396</v>
      </c>
      <c r="F259" s="217" t="s">
        <v>397</v>
      </c>
      <c r="G259" s="218" t="s">
        <v>189</v>
      </c>
      <c r="H259" s="219">
        <v>1</v>
      </c>
      <c r="I259" s="220"/>
      <c r="J259" s="221">
        <f>ROUND(I259*H259,2)</f>
        <v>0</v>
      </c>
      <c r="K259" s="217" t="s">
        <v>1</v>
      </c>
      <c r="L259" s="41"/>
      <c r="M259" s="222" t="s">
        <v>1</v>
      </c>
      <c r="N259" s="223" t="s">
        <v>39</v>
      </c>
      <c r="O259" s="88"/>
      <c r="P259" s="224">
        <f>O259*H259</f>
        <v>0</v>
      </c>
      <c r="Q259" s="224">
        <v>0</v>
      </c>
      <c r="R259" s="224">
        <f>Q259*H259</f>
        <v>0</v>
      </c>
      <c r="S259" s="224">
        <v>0</v>
      </c>
      <c r="T259" s="225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6" t="s">
        <v>154</v>
      </c>
      <c r="AT259" s="226" t="s">
        <v>124</v>
      </c>
      <c r="AU259" s="226" t="s">
        <v>84</v>
      </c>
      <c r="AY259" s="14" t="s">
        <v>122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14" t="s">
        <v>82</v>
      </c>
      <c r="BK259" s="227">
        <f>ROUND(I259*H259,2)</f>
        <v>0</v>
      </c>
      <c r="BL259" s="14" t="s">
        <v>154</v>
      </c>
      <c r="BM259" s="226" t="s">
        <v>398</v>
      </c>
    </row>
    <row r="260" s="2" customFormat="1">
      <c r="A260" s="35"/>
      <c r="B260" s="36"/>
      <c r="C260" s="37"/>
      <c r="D260" s="228" t="s">
        <v>129</v>
      </c>
      <c r="E260" s="37"/>
      <c r="F260" s="229" t="s">
        <v>397</v>
      </c>
      <c r="G260" s="37"/>
      <c r="H260" s="37"/>
      <c r="I260" s="230"/>
      <c r="J260" s="37"/>
      <c r="K260" s="37"/>
      <c r="L260" s="41"/>
      <c r="M260" s="231"/>
      <c r="N260" s="232"/>
      <c r="O260" s="88"/>
      <c r="P260" s="88"/>
      <c r="Q260" s="88"/>
      <c r="R260" s="88"/>
      <c r="S260" s="88"/>
      <c r="T260" s="89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4" t="s">
        <v>129</v>
      </c>
      <c r="AU260" s="14" t="s">
        <v>84</v>
      </c>
    </row>
    <row r="261" s="2" customFormat="1" ht="16.5" customHeight="1">
      <c r="A261" s="35"/>
      <c r="B261" s="36"/>
      <c r="C261" s="215" t="s">
        <v>289</v>
      </c>
      <c r="D261" s="215" t="s">
        <v>124</v>
      </c>
      <c r="E261" s="216" t="s">
        <v>399</v>
      </c>
      <c r="F261" s="217" t="s">
        <v>400</v>
      </c>
      <c r="G261" s="218" t="s">
        <v>189</v>
      </c>
      <c r="H261" s="219">
        <v>1</v>
      </c>
      <c r="I261" s="220"/>
      <c r="J261" s="221">
        <f>ROUND(I261*H261,2)</f>
        <v>0</v>
      </c>
      <c r="K261" s="217" t="s">
        <v>1</v>
      </c>
      <c r="L261" s="41"/>
      <c r="M261" s="222" t="s">
        <v>1</v>
      </c>
      <c r="N261" s="223" t="s">
        <v>39</v>
      </c>
      <c r="O261" s="88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6" t="s">
        <v>154</v>
      </c>
      <c r="AT261" s="226" t="s">
        <v>124</v>
      </c>
      <c r="AU261" s="226" t="s">
        <v>84</v>
      </c>
      <c r="AY261" s="14" t="s">
        <v>122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4" t="s">
        <v>82</v>
      </c>
      <c r="BK261" s="227">
        <f>ROUND(I261*H261,2)</f>
        <v>0</v>
      </c>
      <c r="BL261" s="14" t="s">
        <v>154</v>
      </c>
      <c r="BM261" s="226" t="s">
        <v>401</v>
      </c>
    </row>
    <row r="262" s="2" customFormat="1">
      <c r="A262" s="35"/>
      <c r="B262" s="36"/>
      <c r="C262" s="37"/>
      <c r="D262" s="228" t="s">
        <v>129</v>
      </c>
      <c r="E262" s="37"/>
      <c r="F262" s="229" t="s">
        <v>400</v>
      </c>
      <c r="G262" s="37"/>
      <c r="H262" s="37"/>
      <c r="I262" s="230"/>
      <c r="J262" s="37"/>
      <c r="K262" s="37"/>
      <c r="L262" s="41"/>
      <c r="M262" s="231"/>
      <c r="N262" s="232"/>
      <c r="O262" s="88"/>
      <c r="P262" s="88"/>
      <c r="Q262" s="88"/>
      <c r="R262" s="88"/>
      <c r="S262" s="88"/>
      <c r="T262" s="89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4" t="s">
        <v>129</v>
      </c>
      <c r="AU262" s="14" t="s">
        <v>84</v>
      </c>
    </row>
    <row r="263" s="2" customFormat="1" ht="24.15" customHeight="1">
      <c r="A263" s="35"/>
      <c r="B263" s="36"/>
      <c r="C263" s="215" t="s">
        <v>402</v>
      </c>
      <c r="D263" s="215" t="s">
        <v>124</v>
      </c>
      <c r="E263" s="216" t="s">
        <v>403</v>
      </c>
      <c r="F263" s="217" t="s">
        <v>404</v>
      </c>
      <c r="G263" s="218" t="s">
        <v>127</v>
      </c>
      <c r="H263" s="219">
        <v>21.5</v>
      </c>
      <c r="I263" s="220"/>
      <c r="J263" s="221">
        <f>ROUND(I263*H263,2)</f>
        <v>0</v>
      </c>
      <c r="K263" s="217" t="s">
        <v>1</v>
      </c>
      <c r="L263" s="41"/>
      <c r="M263" s="222" t="s">
        <v>1</v>
      </c>
      <c r="N263" s="223" t="s">
        <v>39</v>
      </c>
      <c r="O263" s="88"/>
      <c r="P263" s="224">
        <f>O263*H263</f>
        <v>0</v>
      </c>
      <c r="Q263" s="224">
        <v>0</v>
      </c>
      <c r="R263" s="224">
        <f>Q263*H263</f>
        <v>0</v>
      </c>
      <c r="S263" s="224">
        <v>0</v>
      </c>
      <c r="T263" s="225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6" t="s">
        <v>154</v>
      </c>
      <c r="AT263" s="226" t="s">
        <v>124</v>
      </c>
      <c r="AU263" s="226" t="s">
        <v>84</v>
      </c>
      <c r="AY263" s="14" t="s">
        <v>122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4" t="s">
        <v>82</v>
      </c>
      <c r="BK263" s="227">
        <f>ROUND(I263*H263,2)</f>
        <v>0</v>
      </c>
      <c r="BL263" s="14" t="s">
        <v>154</v>
      </c>
      <c r="BM263" s="226" t="s">
        <v>405</v>
      </c>
    </row>
    <row r="264" s="2" customFormat="1">
      <c r="A264" s="35"/>
      <c r="B264" s="36"/>
      <c r="C264" s="37"/>
      <c r="D264" s="228" t="s">
        <v>129</v>
      </c>
      <c r="E264" s="37"/>
      <c r="F264" s="229" t="s">
        <v>404</v>
      </c>
      <c r="G264" s="37"/>
      <c r="H264" s="37"/>
      <c r="I264" s="230"/>
      <c r="J264" s="37"/>
      <c r="K264" s="37"/>
      <c r="L264" s="41"/>
      <c r="M264" s="231"/>
      <c r="N264" s="232"/>
      <c r="O264" s="88"/>
      <c r="P264" s="88"/>
      <c r="Q264" s="88"/>
      <c r="R264" s="88"/>
      <c r="S264" s="88"/>
      <c r="T264" s="89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4" t="s">
        <v>129</v>
      </c>
      <c r="AU264" s="14" t="s">
        <v>84</v>
      </c>
    </row>
    <row r="265" s="12" customFormat="1" ht="22.8" customHeight="1">
      <c r="A265" s="12"/>
      <c r="B265" s="199"/>
      <c r="C265" s="200"/>
      <c r="D265" s="201" t="s">
        <v>73</v>
      </c>
      <c r="E265" s="213" t="s">
        <v>406</v>
      </c>
      <c r="F265" s="213" t="s">
        <v>407</v>
      </c>
      <c r="G265" s="200"/>
      <c r="H265" s="200"/>
      <c r="I265" s="203"/>
      <c r="J265" s="214">
        <f>BK265</f>
        <v>0</v>
      </c>
      <c r="K265" s="200"/>
      <c r="L265" s="205"/>
      <c r="M265" s="206"/>
      <c r="N265" s="207"/>
      <c r="O265" s="207"/>
      <c r="P265" s="208">
        <f>SUM(P266:P273)</f>
        <v>0</v>
      </c>
      <c r="Q265" s="207"/>
      <c r="R265" s="208">
        <f>SUM(R266:R273)</f>
        <v>0</v>
      </c>
      <c r="S265" s="207"/>
      <c r="T265" s="209">
        <f>SUM(T266:T273)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0" t="s">
        <v>84</v>
      </c>
      <c r="AT265" s="211" t="s">
        <v>73</v>
      </c>
      <c r="AU265" s="211" t="s">
        <v>82</v>
      </c>
      <c r="AY265" s="210" t="s">
        <v>122</v>
      </c>
      <c r="BK265" s="212">
        <f>SUM(BK266:BK273)</f>
        <v>0</v>
      </c>
    </row>
    <row r="266" s="2" customFormat="1" ht="44.25" customHeight="1">
      <c r="A266" s="35"/>
      <c r="B266" s="36"/>
      <c r="C266" s="215" t="s">
        <v>293</v>
      </c>
      <c r="D266" s="215" t="s">
        <v>124</v>
      </c>
      <c r="E266" s="216" t="s">
        <v>408</v>
      </c>
      <c r="F266" s="217" t="s">
        <v>409</v>
      </c>
      <c r="G266" s="218" t="s">
        <v>127</v>
      </c>
      <c r="H266" s="219">
        <v>10</v>
      </c>
      <c r="I266" s="220"/>
      <c r="J266" s="221">
        <f>ROUND(I266*H266,2)</f>
        <v>0</v>
      </c>
      <c r="K266" s="217" t="s">
        <v>1</v>
      </c>
      <c r="L266" s="41"/>
      <c r="M266" s="222" t="s">
        <v>1</v>
      </c>
      <c r="N266" s="223" t="s">
        <v>39</v>
      </c>
      <c r="O266" s="88"/>
      <c r="P266" s="224">
        <f>O266*H266</f>
        <v>0</v>
      </c>
      <c r="Q266" s="224">
        <v>0</v>
      </c>
      <c r="R266" s="224">
        <f>Q266*H266</f>
        <v>0</v>
      </c>
      <c r="S266" s="224">
        <v>0</v>
      </c>
      <c r="T266" s="225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6" t="s">
        <v>154</v>
      </c>
      <c r="AT266" s="226" t="s">
        <v>124</v>
      </c>
      <c r="AU266" s="226" t="s">
        <v>84</v>
      </c>
      <c r="AY266" s="14" t="s">
        <v>122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4" t="s">
        <v>82</v>
      </c>
      <c r="BK266" s="227">
        <f>ROUND(I266*H266,2)</f>
        <v>0</v>
      </c>
      <c r="BL266" s="14" t="s">
        <v>154</v>
      </c>
      <c r="BM266" s="226" t="s">
        <v>410</v>
      </c>
    </row>
    <row r="267" s="2" customFormat="1">
      <c r="A267" s="35"/>
      <c r="B267" s="36"/>
      <c r="C267" s="37"/>
      <c r="D267" s="228" t="s">
        <v>129</v>
      </c>
      <c r="E267" s="37"/>
      <c r="F267" s="229" t="s">
        <v>409</v>
      </c>
      <c r="G267" s="37"/>
      <c r="H267" s="37"/>
      <c r="I267" s="230"/>
      <c r="J267" s="37"/>
      <c r="K267" s="37"/>
      <c r="L267" s="41"/>
      <c r="M267" s="231"/>
      <c r="N267" s="232"/>
      <c r="O267" s="88"/>
      <c r="P267" s="88"/>
      <c r="Q267" s="88"/>
      <c r="R267" s="88"/>
      <c r="S267" s="88"/>
      <c r="T267" s="89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4" t="s">
        <v>129</v>
      </c>
      <c r="AU267" s="14" t="s">
        <v>84</v>
      </c>
    </row>
    <row r="268" s="2" customFormat="1" ht="37.8" customHeight="1">
      <c r="A268" s="35"/>
      <c r="B268" s="36"/>
      <c r="C268" s="215" t="s">
        <v>411</v>
      </c>
      <c r="D268" s="215" t="s">
        <v>124</v>
      </c>
      <c r="E268" s="216" t="s">
        <v>412</v>
      </c>
      <c r="F268" s="217" t="s">
        <v>413</v>
      </c>
      <c r="G268" s="218" t="s">
        <v>127</v>
      </c>
      <c r="H268" s="219">
        <v>2.2000000000000002</v>
      </c>
      <c r="I268" s="220"/>
      <c r="J268" s="221">
        <f>ROUND(I268*H268,2)</f>
        <v>0</v>
      </c>
      <c r="K268" s="217" t="s">
        <v>1</v>
      </c>
      <c r="L268" s="41"/>
      <c r="M268" s="222" t="s">
        <v>1</v>
      </c>
      <c r="N268" s="223" t="s">
        <v>39</v>
      </c>
      <c r="O268" s="88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6" t="s">
        <v>154</v>
      </c>
      <c r="AT268" s="226" t="s">
        <v>124</v>
      </c>
      <c r="AU268" s="226" t="s">
        <v>84</v>
      </c>
      <c r="AY268" s="14" t="s">
        <v>122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4" t="s">
        <v>82</v>
      </c>
      <c r="BK268" s="227">
        <f>ROUND(I268*H268,2)</f>
        <v>0</v>
      </c>
      <c r="BL268" s="14" t="s">
        <v>154</v>
      </c>
      <c r="BM268" s="226" t="s">
        <v>414</v>
      </c>
    </row>
    <row r="269" s="2" customFormat="1">
      <c r="A269" s="35"/>
      <c r="B269" s="36"/>
      <c r="C269" s="37"/>
      <c r="D269" s="228" t="s">
        <v>129</v>
      </c>
      <c r="E269" s="37"/>
      <c r="F269" s="229" t="s">
        <v>413</v>
      </c>
      <c r="G269" s="37"/>
      <c r="H269" s="37"/>
      <c r="I269" s="230"/>
      <c r="J269" s="37"/>
      <c r="K269" s="37"/>
      <c r="L269" s="41"/>
      <c r="M269" s="231"/>
      <c r="N269" s="232"/>
      <c r="O269" s="88"/>
      <c r="P269" s="88"/>
      <c r="Q269" s="88"/>
      <c r="R269" s="88"/>
      <c r="S269" s="88"/>
      <c r="T269" s="89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4" t="s">
        <v>129</v>
      </c>
      <c r="AU269" s="14" t="s">
        <v>84</v>
      </c>
    </row>
    <row r="270" s="2" customFormat="1" ht="16.5" customHeight="1">
      <c r="A270" s="35"/>
      <c r="B270" s="36"/>
      <c r="C270" s="215" t="s">
        <v>297</v>
      </c>
      <c r="D270" s="215" t="s">
        <v>124</v>
      </c>
      <c r="E270" s="216" t="s">
        <v>415</v>
      </c>
      <c r="F270" s="217" t="s">
        <v>416</v>
      </c>
      <c r="G270" s="218" t="s">
        <v>127</v>
      </c>
      <c r="H270" s="219">
        <v>2.2000000000000002</v>
      </c>
      <c r="I270" s="220"/>
      <c r="J270" s="221">
        <f>ROUND(I270*H270,2)</f>
        <v>0</v>
      </c>
      <c r="K270" s="217" t="s">
        <v>1</v>
      </c>
      <c r="L270" s="41"/>
      <c r="M270" s="222" t="s">
        <v>1</v>
      </c>
      <c r="N270" s="223" t="s">
        <v>39</v>
      </c>
      <c r="O270" s="88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6" t="s">
        <v>154</v>
      </c>
      <c r="AT270" s="226" t="s">
        <v>124</v>
      </c>
      <c r="AU270" s="226" t="s">
        <v>84</v>
      </c>
      <c r="AY270" s="14" t="s">
        <v>122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4" t="s">
        <v>82</v>
      </c>
      <c r="BK270" s="227">
        <f>ROUND(I270*H270,2)</f>
        <v>0</v>
      </c>
      <c r="BL270" s="14" t="s">
        <v>154</v>
      </c>
      <c r="BM270" s="226" t="s">
        <v>417</v>
      </c>
    </row>
    <row r="271" s="2" customFormat="1">
      <c r="A271" s="35"/>
      <c r="B271" s="36"/>
      <c r="C271" s="37"/>
      <c r="D271" s="228" t="s">
        <v>129</v>
      </c>
      <c r="E271" s="37"/>
      <c r="F271" s="229" t="s">
        <v>416</v>
      </c>
      <c r="G271" s="37"/>
      <c r="H271" s="37"/>
      <c r="I271" s="230"/>
      <c r="J271" s="37"/>
      <c r="K271" s="37"/>
      <c r="L271" s="41"/>
      <c r="M271" s="231"/>
      <c r="N271" s="232"/>
      <c r="O271" s="88"/>
      <c r="P271" s="88"/>
      <c r="Q271" s="88"/>
      <c r="R271" s="88"/>
      <c r="S271" s="88"/>
      <c r="T271" s="89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4" t="s">
        <v>129</v>
      </c>
      <c r="AU271" s="14" t="s">
        <v>84</v>
      </c>
    </row>
    <row r="272" s="2" customFormat="1" ht="24.15" customHeight="1">
      <c r="A272" s="35"/>
      <c r="B272" s="36"/>
      <c r="C272" s="215" t="s">
        <v>418</v>
      </c>
      <c r="D272" s="215" t="s">
        <v>124</v>
      </c>
      <c r="E272" s="216" t="s">
        <v>419</v>
      </c>
      <c r="F272" s="217" t="s">
        <v>420</v>
      </c>
      <c r="G272" s="218" t="s">
        <v>391</v>
      </c>
      <c r="H272" s="248"/>
      <c r="I272" s="220"/>
      <c r="J272" s="221">
        <f>ROUND(I272*H272,2)</f>
        <v>0</v>
      </c>
      <c r="K272" s="217" t="s">
        <v>1</v>
      </c>
      <c r="L272" s="41"/>
      <c r="M272" s="222" t="s">
        <v>1</v>
      </c>
      <c r="N272" s="223" t="s">
        <v>39</v>
      </c>
      <c r="O272" s="88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6" t="s">
        <v>154</v>
      </c>
      <c r="AT272" s="226" t="s">
        <v>124</v>
      </c>
      <c r="AU272" s="226" t="s">
        <v>84</v>
      </c>
      <c r="AY272" s="14" t="s">
        <v>122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4" t="s">
        <v>82</v>
      </c>
      <c r="BK272" s="227">
        <f>ROUND(I272*H272,2)</f>
        <v>0</v>
      </c>
      <c r="BL272" s="14" t="s">
        <v>154</v>
      </c>
      <c r="BM272" s="226" t="s">
        <v>421</v>
      </c>
    </row>
    <row r="273" s="2" customFormat="1">
      <c r="A273" s="35"/>
      <c r="B273" s="36"/>
      <c r="C273" s="37"/>
      <c r="D273" s="228" t="s">
        <v>129</v>
      </c>
      <c r="E273" s="37"/>
      <c r="F273" s="229" t="s">
        <v>420</v>
      </c>
      <c r="G273" s="37"/>
      <c r="H273" s="37"/>
      <c r="I273" s="230"/>
      <c r="J273" s="37"/>
      <c r="K273" s="37"/>
      <c r="L273" s="41"/>
      <c r="M273" s="231"/>
      <c r="N273" s="232"/>
      <c r="O273" s="88"/>
      <c r="P273" s="88"/>
      <c r="Q273" s="88"/>
      <c r="R273" s="88"/>
      <c r="S273" s="88"/>
      <c r="T273" s="89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4" t="s">
        <v>129</v>
      </c>
      <c r="AU273" s="14" t="s">
        <v>84</v>
      </c>
    </row>
    <row r="274" s="12" customFormat="1" ht="22.8" customHeight="1">
      <c r="A274" s="12"/>
      <c r="B274" s="199"/>
      <c r="C274" s="200"/>
      <c r="D274" s="201" t="s">
        <v>73</v>
      </c>
      <c r="E274" s="213" t="s">
        <v>422</v>
      </c>
      <c r="F274" s="213" t="s">
        <v>423</v>
      </c>
      <c r="G274" s="200"/>
      <c r="H274" s="200"/>
      <c r="I274" s="203"/>
      <c r="J274" s="214">
        <f>BK274</f>
        <v>0</v>
      </c>
      <c r="K274" s="200"/>
      <c r="L274" s="205"/>
      <c r="M274" s="206"/>
      <c r="N274" s="207"/>
      <c r="O274" s="207"/>
      <c r="P274" s="208">
        <f>SUM(P275:P276)</f>
        <v>0</v>
      </c>
      <c r="Q274" s="207"/>
      <c r="R274" s="208">
        <f>SUM(R275:R276)</f>
        <v>0</v>
      </c>
      <c r="S274" s="207"/>
      <c r="T274" s="209">
        <f>SUM(T275:T276)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0" t="s">
        <v>84</v>
      </c>
      <c r="AT274" s="211" t="s">
        <v>73</v>
      </c>
      <c r="AU274" s="211" t="s">
        <v>82</v>
      </c>
      <c r="AY274" s="210" t="s">
        <v>122</v>
      </c>
      <c r="BK274" s="212">
        <f>SUM(BK275:BK276)</f>
        <v>0</v>
      </c>
    </row>
    <row r="275" s="2" customFormat="1" ht="24.15" customHeight="1">
      <c r="A275" s="35"/>
      <c r="B275" s="36"/>
      <c r="C275" s="215" t="s">
        <v>300</v>
      </c>
      <c r="D275" s="215" t="s">
        <v>124</v>
      </c>
      <c r="E275" s="216" t="s">
        <v>424</v>
      </c>
      <c r="F275" s="217" t="s">
        <v>425</v>
      </c>
      <c r="G275" s="218" t="s">
        <v>132</v>
      </c>
      <c r="H275" s="219">
        <v>1.5</v>
      </c>
      <c r="I275" s="220"/>
      <c r="J275" s="221">
        <f>ROUND(I275*H275,2)</f>
        <v>0</v>
      </c>
      <c r="K275" s="217" t="s">
        <v>1</v>
      </c>
      <c r="L275" s="41"/>
      <c r="M275" s="222" t="s">
        <v>1</v>
      </c>
      <c r="N275" s="223" t="s">
        <v>39</v>
      </c>
      <c r="O275" s="88"/>
      <c r="P275" s="224">
        <f>O275*H275</f>
        <v>0</v>
      </c>
      <c r="Q275" s="224">
        <v>0</v>
      </c>
      <c r="R275" s="224">
        <f>Q275*H275</f>
        <v>0</v>
      </c>
      <c r="S275" s="224">
        <v>0</v>
      </c>
      <c r="T275" s="225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6" t="s">
        <v>154</v>
      </c>
      <c r="AT275" s="226" t="s">
        <v>124</v>
      </c>
      <c r="AU275" s="226" t="s">
        <v>84</v>
      </c>
      <c r="AY275" s="14" t="s">
        <v>122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4" t="s">
        <v>82</v>
      </c>
      <c r="BK275" s="227">
        <f>ROUND(I275*H275,2)</f>
        <v>0</v>
      </c>
      <c r="BL275" s="14" t="s">
        <v>154</v>
      </c>
      <c r="BM275" s="226" t="s">
        <v>426</v>
      </c>
    </row>
    <row r="276" s="2" customFormat="1">
      <c r="A276" s="35"/>
      <c r="B276" s="36"/>
      <c r="C276" s="37"/>
      <c r="D276" s="228" t="s">
        <v>129</v>
      </c>
      <c r="E276" s="37"/>
      <c r="F276" s="229" t="s">
        <v>425</v>
      </c>
      <c r="G276" s="37"/>
      <c r="H276" s="37"/>
      <c r="I276" s="230"/>
      <c r="J276" s="37"/>
      <c r="K276" s="37"/>
      <c r="L276" s="41"/>
      <c r="M276" s="231"/>
      <c r="N276" s="232"/>
      <c r="O276" s="88"/>
      <c r="P276" s="88"/>
      <c r="Q276" s="88"/>
      <c r="R276" s="88"/>
      <c r="S276" s="88"/>
      <c r="T276" s="89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4" t="s">
        <v>129</v>
      </c>
      <c r="AU276" s="14" t="s">
        <v>84</v>
      </c>
    </row>
    <row r="277" s="12" customFormat="1" ht="22.8" customHeight="1">
      <c r="A277" s="12"/>
      <c r="B277" s="199"/>
      <c r="C277" s="200"/>
      <c r="D277" s="201" t="s">
        <v>73</v>
      </c>
      <c r="E277" s="213" t="s">
        <v>427</v>
      </c>
      <c r="F277" s="213" t="s">
        <v>428</v>
      </c>
      <c r="G277" s="200"/>
      <c r="H277" s="200"/>
      <c r="I277" s="203"/>
      <c r="J277" s="214">
        <f>BK277</f>
        <v>0</v>
      </c>
      <c r="K277" s="200"/>
      <c r="L277" s="205"/>
      <c r="M277" s="206"/>
      <c r="N277" s="207"/>
      <c r="O277" s="207"/>
      <c r="P277" s="208">
        <f>SUM(P278:P313)</f>
        <v>0</v>
      </c>
      <c r="Q277" s="207"/>
      <c r="R277" s="208">
        <f>SUM(R278:R313)</f>
        <v>0</v>
      </c>
      <c r="S277" s="207"/>
      <c r="T277" s="209">
        <f>SUM(T278:T313)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0" t="s">
        <v>84</v>
      </c>
      <c r="AT277" s="211" t="s">
        <v>73</v>
      </c>
      <c r="AU277" s="211" t="s">
        <v>82</v>
      </c>
      <c r="AY277" s="210" t="s">
        <v>122</v>
      </c>
      <c r="BK277" s="212">
        <f>SUM(BK278:BK313)</f>
        <v>0</v>
      </c>
    </row>
    <row r="278" s="2" customFormat="1" ht="16.5" customHeight="1">
      <c r="A278" s="35"/>
      <c r="B278" s="36"/>
      <c r="C278" s="215" t="s">
        <v>429</v>
      </c>
      <c r="D278" s="215" t="s">
        <v>124</v>
      </c>
      <c r="E278" s="216" t="s">
        <v>430</v>
      </c>
      <c r="F278" s="217" t="s">
        <v>431</v>
      </c>
      <c r="G278" s="218" t="s">
        <v>231</v>
      </c>
      <c r="H278" s="219">
        <v>2</v>
      </c>
      <c r="I278" s="220"/>
      <c r="J278" s="221">
        <f>ROUND(I278*H278,2)</f>
        <v>0</v>
      </c>
      <c r="K278" s="217" t="s">
        <v>1</v>
      </c>
      <c r="L278" s="41"/>
      <c r="M278" s="222" t="s">
        <v>1</v>
      </c>
      <c r="N278" s="223" t="s">
        <v>39</v>
      </c>
      <c r="O278" s="88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6" t="s">
        <v>154</v>
      </c>
      <c r="AT278" s="226" t="s">
        <v>124</v>
      </c>
      <c r="AU278" s="226" t="s">
        <v>84</v>
      </c>
      <c r="AY278" s="14" t="s">
        <v>122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14" t="s">
        <v>82</v>
      </c>
      <c r="BK278" s="227">
        <f>ROUND(I278*H278,2)</f>
        <v>0</v>
      </c>
      <c r="BL278" s="14" t="s">
        <v>154</v>
      </c>
      <c r="BM278" s="226" t="s">
        <v>432</v>
      </c>
    </row>
    <row r="279" s="2" customFormat="1">
      <c r="A279" s="35"/>
      <c r="B279" s="36"/>
      <c r="C279" s="37"/>
      <c r="D279" s="228" t="s">
        <v>129</v>
      </c>
      <c r="E279" s="37"/>
      <c r="F279" s="229" t="s">
        <v>431</v>
      </c>
      <c r="G279" s="37"/>
      <c r="H279" s="37"/>
      <c r="I279" s="230"/>
      <c r="J279" s="37"/>
      <c r="K279" s="37"/>
      <c r="L279" s="41"/>
      <c r="M279" s="231"/>
      <c r="N279" s="232"/>
      <c r="O279" s="88"/>
      <c r="P279" s="88"/>
      <c r="Q279" s="88"/>
      <c r="R279" s="88"/>
      <c r="S279" s="88"/>
      <c r="T279" s="89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4" t="s">
        <v>129</v>
      </c>
      <c r="AU279" s="14" t="s">
        <v>84</v>
      </c>
    </row>
    <row r="280" s="2" customFormat="1" ht="24.15" customHeight="1">
      <c r="A280" s="35"/>
      <c r="B280" s="36"/>
      <c r="C280" s="215" t="s">
        <v>304</v>
      </c>
      <c r="D280" s="215" t="s">
        <v>124</v>
      </c>
      <c r="E280" s="216" t="s">
        <v>433</v>
      </c>
      <c r="F280" s="217" t="s">
        <v>434</v>
      </c>
      <c r="G280" s="218" t="s">
        <v>231</v>
      </c>
      <c r="H280" s="219">
        <v>2</v>
      </c>
      <c r="I280" s="220"/>
      <c r="J280" s="221">
        <f>ROUND(I280*H280,2)</f>
        <v>0</v>
      </c>
      <c r="K280" s="217" t="s">
        <v>1</v>
      </c>
      <c r="L280" s="41"/>
      <c r="M280" s="222" t="s">
        <v>1</v>
      </c>
      <c r="N280" s="223" t="s">
        <v>39</v>
      </c>
      <c r="O280" s="88"/>
      <c r="P280" s="224">
        <f>O280*H280</f>
        <v>0</v>
      </c>
      <c r="Q280" s="224">
        <v>0</v>
      </c>
      <c r="R280" s="224">
        <f>Q280*H280</f>
        <v>0</v>
      </c>
      <c r="S280" s="224">
        <v>0</v>
      </c>
      <c r="T280" s="225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6" t="s">
        <v>154</v>
      </c>
      <c r="AT280" s="226" t="s">
        <v>124</v>
      </c>
      <c r="AU280" s="226" t="s">
        <v>84</v>
      </c>
      <c r="AY280" s="14" t="s">
        <v>122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4" t="s">
        <v>82</v>
      </c>
      <c r="BK280" s="227">
        <f>ROUND(I280*H280,2)</f>
        <v>0</v>
      </c>
      <c r="BL280" s="14" t="s">
        <v>154</v>
      </c>
      <c r="BM280" s="226" t="s">
        <v>435</v>
      </c>
    </row>
    <row r="281" s="2" customFormat="1">
      <c r="A281" s="35"/>
      <c r="B281" s="36"/>
      <c r="C281" s="37"/>
      <c r="D281" s="228" t="s">
        <v>129</v>
      </c>
      <c r="E281" s="37"/>
      <c r="F281" s="229" t="s">
        <v>434</v>
      </c>
      <c r="G281" s="37"/>
      <c r="H281" s="37"/>
      <c r="I281" s="230"/>
      <c r="J281" s="37"/>
      <c r="K281" s="37"/>
      <c r="L281" s="41"/>
      <c r="M281" s="231"/>
      <c r="N281" s="232"/>
      <c r="O281" s="88"/>
      <c r="P281" s="88"/>
      <c r="Q281" s="88"/>
      <c r="R281" s="88"/>
      <c r="S281" s="88"/>
      <c r="T281" s="89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4" t="s">
        <v>129</v>
      </c>
      <c r="AU281" s="14" t="s">
        <v>84</v>
      </c>
    </row>
    <row r="282" s="2" customFormat="1" ht="24.15" customHeight="1">
      <c r="A282" s="35"/>
      <c r="B282" s="36"/>
      <c r="C282" s="233" t="s">
        <v>436</v>
      </c>
      <c r="D282" s="233" t="s">
        <v>156</v>
      </c>
      <c r="E282" s="234" t="s">
        <v>437</v>
      </c>
      <c r="F282" s="235" t="s">
        <v>438</v>
      </c>
      <c r="G282" s="236" t="s">
        <v>127</v>
      </c>
      <c r="H282" s="237">
        <v>0.65000000000000002</v>
      </c>
      <c r="I282" s="238"/>
      <c r="J282" s="239">
        <f>ROUND(I282*H282,2)</f>
        <v>0</v>
      </c>
      <c r="K282" s="235" t="s">
        <v>1</v>
      </c>
      <c r="L282" s="240"/>
      <c r="M282" s="241" t="s">
        <v>1</v>
      </c>
      <c r="N282" s="242" t="s">
        <v>39</v>
      </c>
      <c r="O282" s="88"/>
      <c r="P282" s="224">
        <f>O282*H282</f>
        <v>0</v>
      </c>
      <c r="Q282" s="224">
        <v>0</v>
      </c>
      <c r="R282" s="224">
        <f>Q282*H282</f>
        <v>0</v>
      </c>
      <c r="S282" s="224">
        <v>0</v>
      </c>
      <c r="T282" s="225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6" t="s">
        <v>190</v>
      </c>
      <c r="AT282" s="226" t="s">
        <v>156</v>
      </c>
      <c r="AU282" s="226" t="s">
        <v>84</v>
      </c>
      <c r="AY282" s="14" t="s">
        <v>122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14" t="s">
        <v>82</v>
      </c>
      <c r="BK282" s="227">
        <f>ROUND(I282*H282,2)</f>
        <v>0</v>
      </c>
      <c r="BL282" s="14" t="s">
        <v>154</v>
      </c>
      <c r="BM282" s="226" t="s">
        <v>439</v>
      </c>
    </row>
    <row r="283" s="2" customFormat="1">
      <c r="A283" s="35"/>
      <c r="B283" s="36"/>
      <c r="C283" s="37"/>
      <c r="D283" s="228" t="s">
        <v>129</v>
      </c>
      <c r="E283" s="37"/>
      <c r="F283" s="229" t="s">
        <v>438</v>
      </c>
      <c r="G283" s="37"/>
      <c r="H283" s="37"/>
      <c r="I283" s="230"/>
      <c r="J283" s="37"/>
      <c r="K283" s="37"/>
      <c r="L283" s="41"/>
      <c r="M283" s="231"/>
      <c r="N283" s="232"/>
      <c r="O283" s="88"/>
      <c r="P283" s="88"/>
      <c r="Q283" s="88"/>
      <c r="R283" s="88"/>
      <c r="S283" s="88"/>
      <c r="T283" s="89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4" t="s">
        <v>129</v>
      </c>
      <c r="AU283" s="14" t="s">
        <v>84</v>
      </c>
    </row>
    <row r="284" s="2" customFormat="1" ht="24.15" customHeight="1">
      <c r="A284" s="35"/>
      <c r="B284" s="36"/>
      <c r="C284" s="215" t="s">
        <v>307</v>
      </c>
      <c r="D284" s="215" t="s">
        <v>124</v>
      </c>
      <c r="E284" s="216" t="s">
        <v>440</v>
      </c>
      <c r="F284" s="217" t="s">
        <v>441</v>
      </c>
      <c r="G284" s="218" t="s">
        <v>127</v>
      </c>
      <c r="H284" s="219">
        <v>0.59999999999999998</v>
      </c>
      <c r="I284" s="220"/>
      <c r="J284" s="221">
        <f>ROUND(I284*H284,2)</f>
        <v>0</v>
      </c>
      <c r="K284" s="217" t="s">
        <v>1</v>
      </c>
      <c r="L284" s="41"/>
      <c r="M284" s="222" t="s">
        <v>1</v>
      </c>
      <c r="N284" s="223" t="s">
        <v>39</v>
      </c>
      <c r="O284" s="88"/>
      <c r="P284" s="224">
        <f>O284*H284</f>
        <v>0</v>
      </c>
      <c r="Q284" s="224">
        <v>0</v>
      </c>
      <c r="R284" s="224">
        <f>Q284*H284</f>
        <v>0</v>
      </c>
      <c r="S284" s="224">
        <v>0</v>
      </c>
      <c r="T284" s="225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6" t="s">
        <v>154</v>
      </c>
      <c r="AT284" s="226" t="s">
        <v>124</v>
      </c>
      <c r="AU284" s="226" t="s">
        <v>84</v>
      </c>
      <c r="AY284" s="14" t="s">
        <v>122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4" t="s">
        <v>82</v>
      </c>
      <c r="BK284" s="227">
        <f>ROUND(I284*H284,2)</f>
        <v>0</v>
      </c>
      <c r="BL284" s="14" t="s">
        <v>154</v>
      </c>
      <c r="BM284" s="226" t="s">
        <v>442</v>
      </c>
    </row>
    <row r="285" s="2" customFormat="1">
      <c r="A285" s="35"/>
      <c r="B285" s="36"/>
      <c r="C285" s="37"/>
      <c r="D285" s="228" t="s">
        <v>129</v>
      </c>
      <c r="E285" s="37"/>
      <c r="F285" s="229" t="s">
        <v>441</v>
      </c>
      <c r="G285" s="37"/>
      <c r="H285" s="37"/>
      <c r="I285" s="230"/>
      <c r="J285" s="37"/>
      <c r="K285" s="37"/>
      <c r="L285" s="41"/>
      <c r="M285" s="231"/>
      <c r="N285" s="232"/>
      <c r="O285" s="88"/>
      <c r="P285" s="88"/>
      <c r="Q285" s="88"/>
      <c r="R285" s="88"/>
      <c r="S285" s="88"/>
      <c r="T285" s="89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4" t="s">
        <v>129</v>
      </c>
      <c r="AU285" s="14" t="s">
        <v>84</v>
      </c>
    </row>
    <row r="286" s="2" customFormat="1" ht="24.15" customHeight="1">
      <c r="A286" s="35"/>
      <c r="B286" s="36"/>
      <c r="C286" s="215" t="s">
        <v>443</v>
      </c>
      <c r="D286" s="215" t="s">
        <v>124</v>
      </c>
      <c r="E286" s="216" t="s">
        <v>444</v>
      </c>
      <c r="F286" s="217" t="s">
        <v>445</v>
      </c>
      <c r="G286" s="218" t="s">
        <v>231</v>
      </c>
      <c r="H286" s="219">
        <v>1</v>
      </c>
      <c r="I286" s="220"/>
      <c r="J286" s="221">
        <f>ROUND(I286*H286,2)</f>
        <v>0</v>
      </c>
      <c r="K286" s="217" t="s">
        <v>1</v>
      </c>
      <c r="L286" s="41"/>
      <c r="M286" s="222" t="s">
        <v>1</v>
      </c>
      <c r="N286" s="223" t="s">
        <v>39</v>
      </c>
      <c r="O286" s="88"/>
      <c r="P286" s="224">
        <f>O286*H286</f>
        <v>0</v>
      </c>
      <c r="Q286" s="224">
        <v>0</v>
      </c>
      <c r="R286" s="224">
        <f>Q286*H286</f>
        <v>0</v>
      </c>
      <c r="S286" s="224">
        <v>0</v>
      </c>
      <c r="T286" s="225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6" t="s">
        <v>154</v>
      </c>
      <c r="AT286" s="226" t="s">
        <v>124</v>
      </c>
      <c r="AU286" s="226" t="s">
        <v>84</v>
      </c>
      <c r="AY286" s="14" t="s">
        <v>122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14" t="s">
        <v>82</v>
      </c>
      <c r="BK286" s="227">
        <f>ROUND(I286*H286,2)</f>
        <v>0</v>
      </c>
      <c r="BL286" s="14" t="s">
        <v>154</v>
      </c>
      <c r="BM286" s="226" t="s">
        <v>446</v>
      </c>
    </row>
    <row r="287" s="2" customFormat="1">
      <c r="A287" s="35"/>
      <c r="B287" s="36"/>
      <c r="C287" s="37"/>
      <c r="D287" s="228" t="s">
        <v>129</v>
      </c>
      <c r="E287" s="37"/>
      <c r="F287" s="229" t="s">
        <v>445</v>
      </c>
      <c r="G287" s="37"/>
      <c r="H287" s="37"/>
      <c r="I287" s="230"/>
      <c r="J287" s="37"/>
      <c r="K287" s="37"/>
      <c r="L287" s="41"/>
      <c r="M287" s="231"/>
      <c r="N287" s="232"/>
      <c r="O287" s="88"/>
      <c r="P287" s="88"/>
      <c r="Q287" s="88"/>
      <c r="R287" s="88"/>
      <c r="S287" s="88"/>
      <c r="T287" s="89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4" t="s">
        <v>129</v>
      </c>
      <c r="AU287" s="14" t="s">
        <v>84</v>
      </c>
    </row>
    <row r="288" s="2" customFormat="1" ht="33" customHeight="1">
      <c r="A288" s="35"/>
      <c r="B288" s="36"/>
      <c r="C288" s="233" t="s">
        <v>311</v>
      </c>
      <c r="D288" s="233" t="s">
        <v>156</v>
      </c>
      <c r="E288" s="234" t="s">
        <v>447</v>
      </c>
      <c r="F288" s="235" t="s">
        <v>448</v>
      </c>
      <c r="G288" s="236" t="s">
        <v>231</v>
      </c>
      <c r="H288" s="237">
        <v>2</v>
      </c>
      <c r="I288" s="238"/>
      <c r="J288" s="239">
        <f>ROUND(I288*H288,2)</f>
        <v>0</v>
      </c>
      <c r="K288" s="235" t="s">
        <v>1</v>
      </c>
      <c r="L288" s="240"/>
      <c r="M288" s="241" t="s">
        <v>1</v>
      </c>
      <c r="N288" s="242" t="s">
        <v>39</v>
      </c>
      <c r="O288" s="88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6" t="s">
        <v>190</v>
      </c>
      <c r="AT288" s="226" t="s">
        <v>156</v>
      </c>
      <c r="AU288" s="226" t="s">
        <v>84</v>
      </c>
      <c r="AY288" s="14" t="s">
        <v>122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14" t="s">
        <v>82</v>
      </c>
      <c r="BK288" s="227">
        <f>ROUND(I288*H288,2)</f>
        <v>0</v>
      </c>
      <c r="BL288" s="14" t="s">
        <v>154</v>
      </c>
      <c r="BM288" s="226" t="s">
        <v>449</v>
      </c>
    </row>
    <row r="289" s="2" customFormat="1">
      <c r="A289" s="35"/>
      <c r="B289" s="36"/>
      <c r="C289" s="37"/>
      <c r="D289" s="228" t="s">
        <v>129</v>
      </c>
      <c r="E289" s="37"/>
      <c r="F289" s="229" t="s">
        <v>448</v>
      </c>
      <c r="G289" s="37"/>
      <c r="H289" s="37"/>
      <c r="I289" s="230"/>
      <c r="J289" s="37"/>
      <c r="K289" s="37"/>
      <c r="L289" s="41"/>
      <c r="M289" s="231"/>
      <c r="N289" s="232"/>
      <c r="O289" s="88"/>
      <c r="P289" s="88"/>
      <c r="Q289" s="88"/>
      <c r="R289" s="88"/>
      <c r="S289" s="88"/>
      <c r="T289" s="89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4" t="s">
        <v>129</v>
      </c>
      <c r="AU289" s="14" t="s">
        <v>84</v>
      </c>
    </row>
    <row r="290" s="2" customFormat="1" ht="24.15" customHeight="1">
      <c r="A290" s="35"/>
      <c r="B290" s="36"/>
      <c r="C290" s="215" t="s">
        <v>450</v>
      </c>
      <c r="D290" s="215" t="s">
        <v>124</v>
      </c>
      <c r="E290" s="216" t="s">
        <v>451</v>
      </c>
      <c r="F290" s="217" t="s">
        <v>452</v>
      </c>
      <c r="G290" s="218" t="s">
        <v>231</v>
      </c>
      <c r="H290" s="219">
        <v>2</v>
      </c>
      <c r="I290" s="220"/>
      <c r="J290" s="221">
        <f>ROUND(I290*H290,2)</f>
        <v>0</v>
      </c>
      <c r="K290" s="217" t="s">
        <v>1</v>
      </c>
      <c r="L290" s="41"/>
      <c r="M290" s="222" t="s">
        <v>1</v>
      </c>
      <c r="N290" s="223" t="s">
        <v>39</v>
      </c>
      <c r="O290" s="88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6" t="s">
        <v>154</v>
      </c>
      <c r="AT290" s="226" t="s">
        <v>124</v>
      </c>
      <c r="AU290" s="226" t="s">
        <v>84</v>
      </c>
      <c r="AY290" s="14" t="s">
        <v>122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4" t="s">
        <v>82</v>
      </c>
      <c r="BK290" s="227">
        <f>ROUND(I290*H290,2)</f>
        <v>0</v>
      </c>
      <c r="BL290" s="14" t="s">
        <v>154</v>
      </c>
      <c r="BM290" s="226" t="s">
        <v>453</v>
      </c>
    </row>
    <row r="291" s="2" customFormat="1">
      <c r="A291" s="35"/>
      <c r="B291" s="36"/>
      <c r="C291" s="37"/>
      <c r="D291" s="228" t="s">
        <v>129</v>
      </c>
      <c r="E291" s="37"/>
      <c r="F291" s="229" t="s">
        <v>452</v>
      </c>
      <c r="G291" s="37"/>
      <c r="H291" s="37"/>
      <c r="I291" s="230"/>
      <c r="J291" s="37"/>
      <c r="K291" s="37"/>
      <c r="L291" s="41"/>
      <c r="M291" s="231"/>
      <c r="N291" s="232"/>
      <c r="O291" s="88"/>
      <c r="P291" s="88"/>
      <c r="Q291" s="88"/>
      <c r="R291" s="88"/>
      <c r="S291" s="88"/>
      <c r="T291" s="89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4" t="s">
        <v>129</v>
      </c>
      <c r="AU291" s="14" t="s">
        <v>84</v>
      </c>
    </row>
    <row r="292" s="2" customFormat="1" ht="24.15" customHeight="1">
      <c r="A292" s="35"/>
      <c r="B292" s="36"/>
      <c r="C292" s="233" t="s">
        <v>314</v>
      </c>
      <c r="D292" s="233" t="s">
        <v>156</v>
      </c>
      <c r="E292" s="234" t="s">
        <v>454</v>
      </c>
      <c r="F292" s="235" t="s">
        <v>455</v>
      </c>
      <c r="G292" s="236" t="s">
        <v>456</v>
      </c>
      <c r="H292" s="237">
        <v>0.029999999999999999</v>
      </c>
      <c r="I292" s="238"/>
      <c r="J292" s="239">
        <f>ROUND(I292*H292,2)</f>
        <v>0</v>
      </c>
      <c r="K292" s="235" t="s">
        <v>1</v>
      </c>
      <c r="L292" s="240"/>
      <c r="M292" s="241" t="s">
        <v>1</v>
      </c>
      <c r="N292" s="242" t="s">
        <v>39</v>
      </c>
      <c r="O292" s="88"/>
      <c r="P292" s="224">
        <f>O292*H292</f>
        <v>0</v>
      </c>
      <c r="Q292" s="224">
        <v>0</v>
      </c>
      <c r="R292" s="224">
        <f>Q292*H292</f>
        <v>0</v>
      </c>
      <c r="S292" s="224">
        <v>0</v>
      </c>
      <c r="T292" s="225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6" t="s">
        <v>190</v>
      </c>
      <c r="AT292" s="226" t="s">
        <v>156</v>
      </c>
      <c r="AU292" s="226" t="s">
        <v>84</v>
      </c>
      <c r="AY292" s="14" t="s">
        <v>122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4" t="s">
        <v>82</v>
      </c>
      <c r="BK292" s="227">
        <f>ROUND(I292*H292,2)</f>
        <v>0</v>
      </c>
      <c r="BL292" s="14" t="s">
        <v>154</v>
      </c>
      <c r="BM292" s="226" t="s">
        <v>457</v>
      </c>
    </row>
    <row r="293" s="2" customFormat="1">
      <c r="A293" s="35"/>
      <c r="B293" s="36"/>
      <c r="C293" s="37"/>
      <c r="D293" s="228" t="s">
        <v>129</v>
      </c>
      <c r="E293" s="37"/>
      <c r="F293" s="229" t="s">
        <v>455</v>
      </c>
      <c r="G293" s="37"/>
      <c r="H293" s="37"/>
      <c r="I293" s="230"/>
      <c r="J293" s="37"/>
      <c r="K293" s="37"/>
      <c r="L293" s="41"/>
      <c r="M293" s="231"/>
      <c r="N293" s="232"/>
      <c r="O293" s="88"/>
      <c r="P293" s="88"/>
      <c r="Q293" s="88"/>
      <c r="R293" s="88"/>
      <c r="S293" s="88"/>
      <c r="T293" s="89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4" t="s">
        <v>129</v>
      </c>
      <c r="AU293" s="14" t="s">
        <v>84</v>
      </c>
    </row>
    <row r="294" s="2" customFormat="1" ht="16.5" customHeight="1">
      <c r="A294" s="35"/>
      <c r="B294" s="36"/>
      <c r="C294" s="215" t="s">
        <v>458</v>
      </c>
      <c r="D294" s="215" t="s">
        <v>124</v>
      </c>
      <c r="E294" s="216" t="s">
        <v>459</v>
      </c>
      <c r="F294" s="217" t="s">
        <v>460</v>
      </c>
      <c r="G294" s="218" t="s">
        <v>231</v>
      </c>
      <c r="H294" s="219">
        <v>2</v>
      </c>
      <c r="I294" s="220"/>
      <c r="J294" s="221">
        <f>ROUND(I294*H294,2)</f>
        <v>0</v>
      </c>
      <c r="K294" s="217" t="s">
        <v>1</v>
      </c>
      <c r="L294" s="41"/>
      <c r="M294" s="222" t="s">
        <v>1</v>
      </c>
      <c r="N294" s="223" t="s">
        <v>39</v>
      </c>
      <c r="O294" s="88"/>
      <c r="P294" s="224">
        <f>O294*H294</f>
        <v>0</v>
      </c>
      <c r="Q294" s="224">
        <v>0</v>
      </c>
      <c r="R294" s="224">
        <f>Q294*H294</f>
        <v>0</v>
      </c>
      <c r="S294" s="224">
        <v>0</v>
      </c>
      <c r="T294" s="225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6" t="s">
        <v>154</v>
      </c>
      <c r="AT294" s="226" t="s">
        <v>124</v>
      </c>
      <c r="AU294" s="226" t="s">
        <v>84</v>
      </c>
      <c r="AY294" s="14" t="s">
        <v>122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14" t="s">
        <v>82</v>
      </c>
      <c r="BK294" s="227">
        <f>ROUND(I294*H294,2)</f>
        <v>0</v>
      </c>
      <c r="BL294" s="14" t="s">
        <v>154</v>
      </c>
      <c r="BM294" s="226" t="s">
        <v>461</v>
      </c>
    </row>
    <row r="295" s="2" customFormat="1">
      <c r="A295" s="35"/>
      <c r="B295" s="36"/>
      <c r="C295" s="37"/>
      <c r="D295" s="228" t="s">
        <v>129</v>
      </c>
      <c r="E295" s="37"/>
      <c r="F295" s="229" t="s">
        <v>460</v>
      </c>
      <c r="G295" s="37"/>
      <c r="H295" s="37"/>
      <c r="I295" s="230"/>
      <c r="J295" s="37"/>
      <c r="K295" s="37"/>
      <c r="L295" s="41"/>
      <c r="M295" s="231"/>
      <c r="N295" s="232"/>
      <c r="O295" s="88"/>
      <c r="P295" s="88"/>
      <c r="Q295" s="88"/>
      <c r="R295" s="88"/>
      <c r="S295" s="88"/>
      <c r="T295" s="89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4" t="s">
        <v>129</v>
      </c>
      <c r="AU295" s="14" t="s">
        <v>84</v>
      </c>
    </row>
    <row r="296" s="2" customFormat="1" ht="24.15" customHeight="1">
      <c r="A296" s="35"/>
      <c r="B296" s="36"/>
      <c r="C296" s="233" t="s">
        <v>318</v>
      </c>
      <c r="D296" s="233" t="s">
        <v>156</v>
      </c>
      <c r="E296" s="234" t="s">
        <v>462</v>
      </c>
      <c r="F296" s="235" t="s">
        <v>463</v>
      </c>
      <c r="G296" s="236" t="s">
        <v>231</v>
      </c>
      <c r="H296" s="237">
        <v>2</v>
      </c>
      <c r="I296" s="238"/>
      <c r="J296" s="239">
        <f>ROUND(I296*H296,2)</f>
        <v>0</v>
      </c>
      <c r="K296" s="235" t="s">
        <v>1</v>
      </c>
      <c r="L296" s="240"/>
      <c r="M296" s="241" t="s">
        <v>1</v>
      </c>
      <c r="N296" s="242" t="s">
        <v>39</v>
      </c>
      <c r="O296" s="88"/>
      <c r="P296" s="224">
        <f>O296*H296</f>
        <v>0</v>
      </c>
      <c r="Q296" s="224">
        <v>0</v>
      </c>
      <c r="R296" s="224">
        <f>Q296*H296</f>
        <v>0</v>
      </c>
      <c r="S296" s="224">
        <v>0</v>
      </c>
      <c r="T296" s="225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6" t="s">
        <v>190</v>
      </c>
      <c r="AT296" s="226" t="s">
        <v>156</v>
      </c>
      <c r="AU296" s="226" t="s">
        <v>84</v>
      </c>
      <c r="AY296" s="14" t="s">
        <v>122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14" t="s">
        <v>82</v>
      </c>
      <c r="BK296" s="227">
        <f>ROUND(I296*H296,2)</f>
        <v>0</v>
      </c>
      <c r="BL296" s="14" t="s">
        <v>154</v>
      </c>
      <c r="BM296" s="226" t="s">
        <v>464</v>
      </c>
    </row>
    <row r="297" s="2" customFormat="1">
      <c r="A297" s="35"/>
      <c r="B297" s="36"/>
      <c r="C297" s="37"/>
      <c r="D297" s="228" t="s">
        <v>129</v>
      </c>
      <c r="E297" s="37"/>
      <c r="F297" s="229" t="s">
        <v>463</v>
      </c>
      <c r="G297" s="37"/>
      <c r="H297" s="37"/>
      <c r="I297" s="230"/>
      <c r="J297" s="37"/>
      <c r="K297" s="37"/>
      <c r="L297" s="41"/>
      <c r="M297" s="231"/>
      <c r="N297" s="232"/>
      <c r="O297" s="88"/>
      <c r="P297" s="88"/>
      <c r="Q297" s="88"/>
      <c r="R297" s="88"/>
      <c r="S297" s="88"/>
      <c r="T297" s="89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4" t="s">
        <v>129</v>
      </c>
      <c r="AU297" s="14" t="s">
        <v>84</v>
      </c>
    </row>
    <row r="298" s="2" customFormat="1" ht="21.75" customHeight="1">
      <c r="A298" s="35"/>
      <c r="B298" s="36"/>
      <c r="C298" s="215" t="s">
        <v>465</v>
      </c>
      <c r="D298" s="215" t="s">
        <v>124</v>
      </c>
      <c r="E298" s="216" t="s">
        <v>466</v>
      </c>
      <c r="F298" s="217" t="s">
        <v>467</v>
      </c>
      <c r="G298" s="218" t="s">
        <v>231</v>
      </c>
      <c r="H298" s="219">
        <v>2</v>
      </c>
      <c r="I298" s="220"/>
      <c r="J298" s="221">
        <f>ROUND(I298*H298,2)</f>
        <v>0</v>
      </c>
      <c r="K298" s="217" t="s">
        <v>1</v>
      </c>
      <c r="L298" s="41"/>
      <c r="M298" s="222" t="s">
        <v>1</v>
      </c>
      <c r="N298" s="223" t="s">
        <v>39</v>
      </c>
      <c r="O298" s="88"/>
      <c r="P298" s="224">
        <f>O298*H298</f>
        <v>0</v>
      </c>
      <c r="Q298" s="224">
        <v>0</v>
      </c>
      <c r="R298" s="224">
        <f>Q298*H298</f>
        <v>0</v>
      </c>
      <c r="S298" s="224">
        <v>0</v>
      </c>
      <c r="T298" s="225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6" t="s">
        <v>154</v>
      </c>
      <c r="AT298" s="226" t="s">
        <v>124</v>
      </c>
      <c r="AU298" s="226" t="s">
        <v>84</v>
      </c>
      <c r="AY298" s="14" t="s">
        <v>122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4" t="s">
        <v>82</v>
      </c>
      <c r="BK298" s="227">
        <f>ROUND(I298*H298,2)</f>
        <v>0</v>
      </c>
      <c r="BL298" s="14" t="s">
        <v>154</v>
      </c>
      <c r="BM298" s="226" t="s">
        <v>468</v>
      </c>
    </row>
    <row r="299" s="2" customFormat="1">
      <c r="A299" s="35"/>
      <c r="B299" s="36"/>
      <c r="C299" s="37"/>
      <c r="D299" s="228" t="s">
        <v>129</v>
      </c>
      <c r="E299" s="37"/>
      <c r="F299" s="229" t="s">
        <v>467</v>
      </c>
      <c r="G299" s="37"/>
      <c r="H299" s="37"/>
      <c r="I299" s="230"/>
      <c r="J299" s="37"/>
      <c r="K299" s="37"/>
      <c r="L299" s="41"/>
      <c r="M299" s="231"/>
      <c r="N299" s="232"/>
      <c r="O299" s="88"/>
      <c r="P299" s="88"/>
      <c r="Q299" s="88"/>
      <c r="R299" s="88"/>
      <c r="S299" s="88"/>
      <c r="T299" s="89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4" t="s">
        <v>129</v>
      </c>
      <c r="AU299" s="14" t="s">
        <v>84</v>
      </c>
    </row>
    <row r="300" s="2" customFormat="1" ht="16.5" customHeight="1">
      <c r="A300" s="35"/>
      <c r="B300" s="36"/>
      <c r="C300" s="233" t="s">
        <v>321</v>
      </c>
      <c r="D300" s="233" t="s">
        <v>156</v>
      </c>
      <c r="E300" s="234" t="s">
        <v>469</v>
      </c>
      <c r="F300" s="235" t="s">
        <v>470</v>
      </c>
      <c r="G300" s="236" t="s">
        <v>231</v>
      </c>
      <c r="H300" s="237">
        <v>2</v>
      </c>
      <c r="I300" s="238"/>
      <c r="J300" s="239">
        <f>ROUND(I300*H300,2)</f>
        <v>0</v>
      </c>
      <c r="K300" s="235" t="s">
        <v>1</v>
      </c>
      <c r="L300" s="240"/>
      <c r="M300" s="241" t="s">
        <v>1</v>
      </c>
      <c r="N300" s="242" t="s">
        <v>39</v>
      </c>
      <c r="O300" s="88"/>
      <c r="P300" s="224">
        <f>O300*H300</f>
        <v>0</v>
      </c>
      <c r="Q300" s="224">
        <v>0</v>
      </c>
      <c r="R300" s="224">
        <f>Q300*H300</f>
        <v>0</v>
      </c>
      <c r="S300" s="224">
        <v>0</v>
      </c>
      <c r="T300" s="225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6" t="s">
        <v>190</v>
      </c>
      <c r="AT300" s="226" t="s">
        <v>156</v>
      </c>
      <c r="AU300" s="226" t="s">
        <v>84</v>
      </c>
      <c r="AY300" s="14" t="s">
        <v>122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14" t="s">
        <v>82</v>
      </c>
      <c r="BK300" s="227">
        <f>ROUND(I300*H300,2)</f>
        <v>0</v>
      </c>
      <c r="BL300" s="14" t="s">
        <v>154</v>
      </c>
      <c r="BM300" s="226" t="s">
        <v>471</v>
      </c>
    </row>
    <row r="301" s="2" customFormat="1">
      <c r="A301" s="35"/>
      <c r="B301" s="36"/>
      <c r="C301" s="37"/>
      <c r="D301" s="228" t="s">
        <v>129</v>
      </c>
      <c r="E301" s="37"/>
      <c r="F301" s="229" t="s">
        <v>470</v>
      </c>
      <c r="G301" s="37"/>
      <c r="H301" s="37"/>
      <c r="I301" s="230"/>
      <c r="J301" s="37"/>
      <c r="K301" s="37"/>
      <c r="L301" s="41"/>
      <c r="M301" s="231"/>
      <c r="N301" s="232"/>
      <c r="O301" s="88"/>
      <c r="P301" s="88"/>
      <c r="Q301" s="88"/>
      <c r="R301" s="88"/>
      <c r="S301" s="88"/>
      <c r="T301" s="89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4" t="s">
        <v>129</v>
      </c>
      <c r="AU301" s="14" t="s">
        <v>84</v>
      </c>
    </row>
    <row r="302" s="2" customFormat="1" ht="24.15" customHeight="1">
      <c r="A302" s="35"/>
      <c r="B302" s="36"/>
      <c r="C302" s="215" t="s">
        <v>472</v>
      </c>
      <c r="D302" s="215" t="s">
        <v>124</v>
      </c>
      <c r="E302" s="216" t="s">
        <v>473</v>
      </c>
      <c r="F302" s="217" t="s">
        <v>474</v>
      </c>
      <c r="G302" s="218" t="s">
        <v>231</v>
      </c>
      <c r="H302" s="219">
        <v>2</v>
      </c>
      <c r="I302" s="220"/>
      <c r="J302" s="221">
        <f>ROUND(I302*H302,2)</f>
        <v>0</v>
      </c>
      <c r="K302" s="217" t="s">
        <v>1</v>
      </c>
      <c r="L302" s="41"/>
      <c r="M302" s="222" t="s">
        <v>1</v>
      </c>
      <c r="N302" s="223" t="s">
        <v>39</v>
      </c>
      <c r="O302" s="88"/>
      <c r="P302" s="224">
        <f>O302*H302</f>
        <v>0</v>
      </c>
      <c r="Q302" s="224">
        <v>0</v>
      </c>
      <c r="R302" s="224">
        <f>Q302*H302</f>
        <v>0</v>
      </c>
      <c r="S302" s="224">
        <v>0</v>
      </c>
      <c r="T302" s="225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26" t="s">
        <v>154</v>
      </c>
      <c r="AT302" s="226" t="s">
        <v>124</v>
      </c>
      <c r="AU302" s="226" t="s">
        <v>84</v>
      </c>
      <c r="AY302" s="14" t="s">
        <v>122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14" t="s">
        <v>82</v>
      </c>
      <c r="BK302" s="227">
        <f>ROUND(I302*H302,2)</f>
        <v>0</v>
      </c>
      <c r="BL302" s="14" t="s">
        <v>154</v>
      </c>
      <c r="BM302" s="226" t="s">
        <v>475</v>
      </c>
    </row>
    <row r="303" s="2" customFormat="1">
      <c r="A303" s="35"/>
      <c r="B303" s="36"/>
      <c r="C303" s="37"/>
      <c r="D303" s="228" t="s">
        <v>129</v>
      </c>
      <c r="E303" s="37"/>
      <c r="F303" s="229" t="s">
        <v>474</v>
      </c>
      <c r="G303" s="37"/>
      <c r="H303" s="37"/>
      <c r="I303" s="230"/>
      <c r="J303" s="37"/>
      <c r="K303" s="37"/>
      <c r="L303" s="41"/>
      <c r="M303" s="231"/>
      <c r="N303" s="232"/>
      <c r="O303" s="88"/>
      <c r="P303" s="88"/>
      <c r="Q303" s="88"/>
      <c r="R303" s="88"/>
      <c r="S303" s="88"/>
      <c r="T303" s="89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4" t="s">
        <v>129</v>
      </c>
      <c r="AU303" s="14" t="s">
        <v>84</v>
      </c>
    </row>
    <row r="304" s="2" customFormat="1" ht="24.15" customHeight="1">
      <c r="A304" s="35"/>
      <c r="B304" s="36"/>
      <c r="C304" s="215" t="s">
        <v>325</v>
      </c>
      <c r="D304" s="215" t="s">
        <v>124</v>
      </c>
      <c r="E304" s="216" t="s">
        <v>476</v>
      </c>
      <c r="F304" s="217" t="s">
        <v>477</v>
      </c>
      <c r="G304" s="218" t="s">
        <v>132</v>
      </c>
      <c r="H304" s="219">
        <v>1.5</v>
      </c>
      <c r="I304" s="220"/>
      <c r="J304" s="221">
        <f>ROUND(I304*H304,2)</f>
        <v>0</v>
      </c>
      <c r="K304" s="217" t="s">
        <v>1</v>
      </c>
      <c r="L304" s="41"/>
      <c r="M304" s="222" t="s">
        <v>1</v>
      </c>
      <c r="N304" s="223" t="s">
        <v>39</v>
      </c>
      <c r="O304" s="88"/>
      <c r="P304" s="224">
        <f>O304*H304</f>
        <v>0</v>
      </c>
      <c r="Q304" s="224">
        <v>0</v>
      </c>
      <c r="R304" s="224">
        <f>Q304*H304</f>
        <v>0</v>
      </c>
      <c r="S304" s="224">
        <v>0</v>
      </c>
      <c r="T304" s="225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6" t="s">
        <v>154</v>
      </c>
      <c r="AT304" s="226" t="s">
        <v>124</v>
      </c>
      <c r="AU304" s="226" t="s">
        <v>84</v>
      </c>
      <c r="AY304" s="14" t="s">
        <v>122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14" t="s">
        <v>82</v>
      </c>
      <c r="BK304" s="227">
        <f>ROUND(I304*H304,2)</f>
        <v>0</v>
      </c>
      <c r="BL304" s="14" t="s">
        <v>154</v>
      </c>
      <c r="BM304" s="226" t="s">
        <v>478</v>
      </c>
    </row>
    <row r="305" s="2" customFormat="1">
      <c r="A305" s="35"/>
      <c r="B305" s="36"/>
      <c r="C305" s="37"/>
      <c r="D305" s="228" t="s">
        <v>129</v>
      </c>
      <c r="E305" s="37"/>
      <c r="F305" s="229" t="s">
        <v>477</v>
      </c>
      <c r="G305" s="37"/>
      <c r="H305" s="37"/>
      <c r="I305" s="230"/>
      <c r="J305" s="37"/>
      <c r="K305" s="37"/>
      <c r="L305" s="41"/>
      <c r="M305" s="231"/>
      <c r="N305" s="232"/>
      <c r="O305" s="88"/>
      <c r="P305" s="88"/>
      <c r="Q305" s="88"/>
      <c r="R305" s="88"/>
      <c r="S305" s="88"/>
      <c r="T305" s="89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4" t="s">
        <v>129</v>
      </c>
      <c r="AU305" s="14" t="s">
        <v>84</v>
      </c>
    </row>
    <row r="306" s="2" customFormat="1" ht="21.75" customHeight="1">
      <c r="A306" s="35"/>
      <c r="B306" s="36"/>
      <c r="C306" s="233" t="s">
        <v>479</v>
      </c>
      <c r="D306" s="233" t="s">
        <v>156</v>
      </c>
      <c r="E306" s="234" t="s">
        <v>480</v>
      </c>
      <c r="F306" s="235" t="s">
        <v>481</v>
      </c>
      <c r="G306" s="236" t="s">
        <v>132</v>
      </c>
      <c r="H306" s="237">
        <v>2</v>
      </c>
      <c r="I306" s="238"/>
      <c r="J306" s="239">
        <f>ROUND(I306*H306,2)</f>
        <v>0</v>
      </c>
      <c r="K306" s="235" t="s">
        <v>1</v>
      </c>
      <c r="L306" s="240"/>
      <c r="M306" s="241" t="s">
        <v>1</v>
      </c>
      <c r="N306" s="242" t="s">
        <v>39</v>
      </c>
      <c r="O306" s="88"/>
      <c r="P306" s="224">
        <f>O306*H306</f>
        <v>0</v>
      </c>
      <c r="Q306" s="224">
        <v>0</v>
      </c>
      <c r="R306" s="224">
        <f>Q306*H306</f>
        <v>0</v>
      </c>
      <c r="S306" s="224">
        <v>0</v>
      </c>
      <c r="T306" s="225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6" t="s">
        <v>190</v>
      </c>
      <c r="AT306" s="226" t="s">
        <v>156</v>
      </c>
      <c r="AU306" s="226" t="s">
        <v>84</v>
      </c>
      <c r="AY306" s="14" t="s">
        <v>122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4" t="s">
        <v>82</v>
      </c>
      <c r="BK306" s="227">
        <f>ROUND(I306*H306,2)</f>
        <v>0</v>
      </c>
      <c r="BL306" s="14" t="s">
        <v>154</v>
      </c>
      <c r="BM306" s="226" t="s">
        <v>482</v>
      </c>
    </row>
    <row r="307" s="2" customFormat="1">
      <c r="A307" s="35"/>
      <c r="B307" s="36"/>
      <c r="C307" s="37"/>
      <c r="D307" s="228" t="s">
        <v>129</v>
      </c>
      <c r="E307" s="37"/>
      <c r="F307" s="229" t="s">
        <v>481</v>
      </c>
      <c r="G307" s="37"/>
      <c r="H307" s="37"/>
      <c r="I307" s="230"/>
      <c r="J307" s="37"/>
      <c r="K307" s="37"/>
      <c r="L307" s="41"/>
      <c r="M307" s="231"/>
      <c r="N307" s="232"/>
      <c r="O307" s="88"/>
      <c r="P307" s="88"/>
      <c r="Q307" s="88"/>
      <c r="R307" s="88"/>
      <c r="S307" s="88"/>
      <c r="T307" s="89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4" t="s">
        <v>129</v>
      </c>
      <c r="AU307" s="14" t="s">
        <v>84</v>
      </c>
    </row>
    <row r="308" s="2" customFormat="1" ht="24.15" customHeight="1">
      <c r="A308" s="35"/>
      <c r="B308" s="36"/>
      <c r="C308" s="215" t="s">
        <v>328</v>
      </c>
      <c r="D308" s="215" t="s">
        <v>124</v>
      </c>
      <c r="E308" s="216" t="s">
        <v>483</v>
      </c>
      <c r="F308" s="217" t="s">
        <v>484</v>
      </c>
      <c r="G308" s="218" t="s">
        <v>231</v>
      </c>
      <c r="H308" s="219">
        <v>1</v>
      </c>
      <c r="I308" s="220"/>
      <c r="J308" s="221">
        <f>ROUND(I308*H308,2)</f>
        <v>0</v>
      </c>
      <c r="K308" s="217" t="s">
        <v>1</v>
      </c>
      <c r="L308" s="41"/>
      <c r="M308" s="222" t="s">
        <v>1</v>
      </c>
      <c r="N308" s="223" t="s">
        <v>39</v>
      </c>
      <c r="O308" s="88"/>
      <c r="P308" s="224">
        <f>O308*H308</f>
        <v>0</v>
      </c>
      <c r="Q308" s="224">
        <v>0</v>
      </c>
      <c r="R308" s="224">
        <f>Q308*H308</f>
        <v>0</v>
      </c>
      <c r="S308" s="224">
        <v>0</v>
      </c>
      <c r="T308" s="225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6" t="s">
        <v>154</v>
      </c>
      <c r="AT308" s="226" t="s">
        <v>124</v>
      </c>
      <c r="AU308" s="226" t="s">
        <v>84</v>
      </c>
      <c r="AY308" s="14" t="s">
        <v>122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14" t="s">
        <v>82</v>
      </c>
      <c r="BK308" s="227">
        <f>ROUND(I308*H308,2)</f>
        <v>0</v>
      </c>
      <c r="BL308" s="14" t="s">
        <v>154</v>
      </c>
      <c r="BM308" s="226" t="s">
        <v>485</v>
      </c>
    </row>
    <row r="309" s="2" customFormat="1">
      <c r="A309" s="35"/>
      <c r="B309" s="36"/>
      <c r="C309" s="37"/>
      <c r="D309" s="228" t="s">
        <v>129</v>
      </c>
      <c r="E309" s="37"/>
      <c r="F309" s="229" t="s">
        <v>484</v>
      </c>
      <c r="G309" s="37"/>
      <c r="H309" s="37"/>
      <c r="I309" s="230"/>
      <c r="J309" s="37"/>
      <c r="K309" s="37"/>
      <c r="L309" s="41"/>
      <c r="M309" s="231"/>
      <c r="N309" s="232"/>
      <c r="O309" s="88"/>
      <c r="P309" s="88"/>
      <c r="Q309" s="88"/>
      <c r="R309" s="88"/>
      <c r="S309" s="88"/>
      <c r="T309" s="89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4" t="s">
        <v>129</v>
      </c>
      <c r="AU309" s="14" t="s">
        <v>84</v>
      </c>
    </row>
    <row r="310" s="2" customFormat="1" ht="24.15" customHeight="1">
      <c r="A310" s="35"/>
      <c r="B310" s="36"/>
      <c r="C310" s="233" t="s">
        <v>486</v>
      </c>
      <c r="D310" s="233" t="s">
        <v>156</v>
      </c>
      <c r="E310" s="234" t="s">
        <v>487</v>
      </c>
      <c r="F310" s="235" t="s">
        <v>488</v>
      </c>
      <c r="G310" s="236" t="s">
        <v>231</v>
      </c>
      <c r="H310" s="237">
        <v>1</v>
      </c>
      <c r="I310" s="238"/>
      <c r="J310" s="239">
        <f>ROUND(I310*H310,2)</f>
        <v>0</v>
      </c>
      <c r="K310" s="235" t="s">
        <v>1</v>
      </c>
      <c r="L310" s="240"/>
      <c r="M310" s="241" t="s">
        <v>1</v>
      </c>
      <c r="N310" s="242" t="s">
        <v>39</v>
      </c>
      <c r="O310" s="88"/>
      <c r="P310" s="224">
        <f>O310*H310</f>
        <v>0</v>
      </c>
      <c r="Q310" s="224">
        <v>0</v>
      </c>
      <c r="R310" s="224">
        <f>Q310*H310</f>
        <v>0</v>
      </c>
      <c r="S310" s="224">
        <v>0</v>
      </c>
      <c r="T310" s="225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26" t="s">
        <v>190</v>
      </c>
      <c r="AT310" s="226" t="s">
        <v>156</v>
      </c>
      <c r="AU310" s="226" t="s">
        <v>84</v>
      </c>
      <c r="AY310" s="14" t="s">
        <v>122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14" t="s">
        <v>82</v>
      </c>
      <c r="BK310" s="227">
        <f>ROUND(I310*H310,2)</f>
        <v>0</v>
      </c>
      <c r="BL310" s="14" t="s">
        <v>154</v>
      </c>
      <c r="BM310" s="226" t="s">
        <v>489</v>
      </c>
    </row>
    <row r="311" s="2" customFormat="1">
      <c r="A311" s="35"/>
      <c r="B311" s="36"/>
      <c r="C311" s="37"/>
      <c r="D311" s="228" t="s">
        <v>129</v>
      </c>
      <c r="E311" s="37"/>
      <c r="F311" s="229" t="s">
        <v>488</v>
      </c>
      <c r="G311" s="37"/>
      <c r="H311" s="37"/>
      <c r="I311" s="230"/>
      <c r="J311" s="37"/>
      <c r="K311" s="37"/>
      <c r="L311" s="41"/>
      <c r="M311" s="231"/>
      <c r="N311" s="232"/>
      <c r="O311" s="88"/>
      <c r="P311" s="88"/>
      <c r="Q311" s="88"/>
      <c r="R311" s="88"/>
      <c r="S311" s="88"/>
      <c r="T311" s="89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4" t="s">
        <v>129</v>
      </c>
      <c r="AU311" s="14" t="s">
        <v>84</v>
      </c>
    </row>
    <row r="312" s="2" customFormat="1" ht="24.15" customHeight="1">
      <c r="A312" s="35"/>
      <c r="B312" s="36"/>
      <c r="C312" s="215" t="s">
        <v>332</v>
      </c>
      <c r="D312" s="215" t="s">
        <v>124</v>
      </c>
      <c r="E312" s="216" t="s">
        <v>490</v>
      </c>
      <c r="F312" s="217" t="s">
        <v>491</v>
      </c>
      <c r="G312" s="218" t="s">
        <v>391</v>
      </c>
      <c r="H312" s="248"/>
      <c r="I312" s="220"/>
      <c r="J312" s="221">
        <f>ROUND(I312*H312,2)</f>
        <v>0</v>
      </c>
      <c r="K312" s="217" t="s">
        <v>1</v>
      </c>
      <c r="L312" s="41"/>
      <c r="M312" s="222" t="s">
        <v>1</v>
      </c>
      <c r="N312" s="223" t="s">
        <v>39</v>
      </c>
      <c r="O312" s="88"/>
      <c r="P312" s="224">
        <f>O312*H312</f>
        <v>0</v>
      </c>
      <c r="Q312" s="224">
        <v>0</v>
      </c>
      <c r="R312" s="224">
        <f>Q312*H312</f>
        <v>0</v>
      </c>
      <c r="S312" s="224">
        <v>0</v>
      </c>
      <c r="T312" s="225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26" t="s">
        <v>154</v>
      </c>
      <c r="AT312" s="226" t="s">
        <v>124</v>
      </c>
      <c r="AU312" s="226" t="s">
        <v>84</v>
      </c>
      <c r="AY312" s="14" t="s">
        <v>122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14" t="s">
        <v>82</v>
      </c>
      <c r="BK312" s="227">
        <f>ROUND(I312*H312,2)</f>
        <v>0</v>
      </c>
      <c r="BL312" s="14" t="s">
        <v>154</v>
      </c>
      <c r="BM312" s="226" t="s">
        <v>492</v>
      </c>
    </row>
    <row r="313" s="2" customFormat="1">
      <c r="A313" s="35"/>
      <c r="B313" s="36"/>
      <c r="C313" s="37"/>
      <c r="D313" s="228" t="s">
        <v>129</v>
      </c>
      <c r="E313" s="37"/>
      <c r="F313" s="229" t="s">
        <v>491</v>
      </c>
      <c r="G313" s="37"/>
      <c r="H313" s="37"/>
      <c r="I313" s="230"/>
      <c r="J313" s="37"/>
      <c r="K313" s="37"/>
      <c r="L313" s="41"/>
      <c r="M313" s="231"/>
      <c r="N313" s="232"/>
      <c r="O313" s="88"/>
      <c r="P313" s="88"/>
      <c r="Q313" s="88"/>
      <c r="R313" s="88"/>
      <c r="S313" s="88"/>
      <c r="T313" s="89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4" t="s">
        <v>129</v>
      </c>
      <c r="AU313" s="14" t="s">
        <v>84</v>
      </c>
    </row>
    <row r="314" s="12" customFormat="1" ht="22.8" customHeight="1">
      <c r="A314" s="12"/>
      <c r="B314" s="199"/>
      <c r="C314" s="200"/>
      <c r="D314" s="201" t="s">
        <v>73</v>
      </c>
      <c r="E314" s="213" t="s">
        <v>493</v>
      </c>
      <c r="F314" s="213" t="s">
        <v>494</v>
      </c>
      <c r="G314" s="200"/>
      <c r="H314" s="200"/>
      <c r="I314" s="203"/>
      <c r="J314" s="214">
        <f>BK314</f>
        <v>0</v>
      </c>
      <c r="K314" s="200"/>
      <c r="L314" s="205"/>
      <c r="M314" s="206"/>
      <c r="N314" s="207"/>
      <c r="O314" s="207"/>
      <c r="P314" s="208">
        <f>SUM(P315:P338)</f>
        <v>0</v>
      </c>
      <c r="Q314" s="207"/>
      <c r="R314" s="208">
        <f>SUM(R315:R338)</f>
        <v>0</v>
      </c>
      <c r="S314" s="207"/>
      <c r="T314" s="209">
        <f>SUM(T315:T338)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0" t="s">
        <v>84</v>
      </c>
      <c r="AT314" s="211" t="s">
        <v>73</v>
      </c>
      <c r="AU314" s="211" t="s">
        <v>82</v>
      </c>
      <c r="AY314" s="210" t="s">
        <v>122</v>
      </c>
      <c r="BK314" s="212">
        <f>SUM(BK315:BK338)</f>
        <v>0</v>
      </c>
    </row>
    <row r="315" s="2" customFormat="1" ht="44.25" customHeight="1">
      <c r="A315" s="35"/>
      <c r="B315" s="36"/>
      <c r="C315" s="233" t="s">
        <v>495</v>
      </c>
      <c r="D315" s="233" t="s">
        <v>156</v>
      </c>
      <c r="E315" s="234" t="s">
        <v>496</v>
      </c>
      <c r="F315" s="235" t="s">
        <v>497</v>
      </c>
      <c r="G315" s="236" t="s">
        <v>127</v>
      </c>
      <c r="H315" s="237">
        <v>9</v>
      </c>
      <c r="I315" s="238"/>
      <c r="J315" s="239">
        <f>ROUND(I315*H315,2)</f>
        <v>0</v>
      </c>
      <c r="K315" s="235" t="s">
        <v>1</v>
      </c>
      <c r="L315" s="240"/>
      <c r="M315" s="241" t="s">
        <v>1</v>
      </c>
      <c r="N315" s="242" t="s">
        <v>39</v>
      </c>
      <c r="O315" s="88"/>
      <c r="P315" s="224">
        <f>O315*H315</f>
        <v>0</v>
      </c>
      <c r="Q315" s="224">
        <v>0</v>
      </c>
      <c r="R315" s="224">
        <f>Q315*H315</f>
        <v>0</v>
      </c>
      <c r="S315" s="224">
        <v>0</v>
      </c>
      <c r="T315" s="225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26" t="s">
        <v>190</v>
      </c>
      <c r="AT315" s="226" t="s">
        <v>156</v>
      </c>
      <c r="AU315" s="226" t="s">
        <v>84</v>
      </c>
      <c r="AY315" s="14" t="s">
        <v>122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14" t="s">
        <v>82</v>
      </c>
      <c r="BK315" s="227">
        <f>ROUND(I315*H315,2)</f>
        <v>0</v>
      </c>
      <c r="BL315" s="14" t="s">
        <v>154</v>
      </c>
      <c r="BM315" s="226" t="s">
        <v>498</v>
      </c>
    </row>
    <row r="316" s="2" customFormat="1">
      <c r="A316" s="35"/>
      <c r="B316" s="36"/>
      <c r="C316" s="37"/>
      <c r="D316" s="228" t="s">
        <v>129</v>
      </c>
      <c r="E316" s="37"/>
      <c r="F316" s="229" t="s">
        <v>497</v>
      </c>
      <c r="G316" s="37"/>
      <c r="H316" s="37"/>
      <c r="I316" s="230"/>
      <c r="J316" s="37"/>
      <c r="K316" s="37"/>
      <c r="L316" s="41"/>
      <c r="M316" s="231"/>
      <c r="N316" s="232"/>
      <c r="O316" s="88"/>
      <c r="P316" s="88"/>
      <c r="Q316" s="88"/>
      <c r="R316" s="88"/>
      <c r="S316" s="88"/>
      <c r="T316" s="89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4" t="s">
        <v>129</v>
      </c>
      <c r="AU316" s="14" t="s">
        <v>84</v>
      </c>
    </row>
    <row r="317" s="2" customFormat="1" ht="24.15" customHeight="1">
      <c r="A317" s="35"/>
      <c r="B317" s="36"/>
      <c r="C317" s="215" t="s">
        <v>335</v>
      </c>
      <c r="D317" s="215" t="s">
        <v>124</v>
      </c>
      <c r="E317" s="216" t="s">
        <v>499</v>
      </c>
      <c r="F317" s="217" t="s">
        <v>500</v>
      </c>
      <c r="G317" s="218" t="s">
        <v>127</v>
      </c>
      <c r="H317" s="219">
        <v>7.4249999999999998</v>
      </c>
      <c r="I317" s="220"/>
      <c r="J317" s="221">
        <f>ROUND(I317*H317,2)</f>
        <v>0</v>
      </c>
      <c r="K317" s="217" t="s">
        <v>1</v>
      </c>
      <c r="L317" s="41"/>
      <c r="M317" s="222" t="s">
        <v>1</v>
      </c>
      <c r="N317" s="223" t="s">
        <v>39</v>
      </c>
      <c r="O317" s="88"/>
      <c r="P317" s="224">
        <f>O317*H317</f>
        <v>0</v>
      </c>
      <c r="Q317" s="224">
        <v>0</v>
      </c>
      <c r="R317" s="224">
        <f>Q317*H317</f>
        <v>0</v>
      </c>
      <c r="S317" s="224">
        <v>0</v>
      </c>
      <c r="T317" s="225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26" t="s">
        <v>154</v>
      </c>
      <c r="AT317" s="226" t="s">
        <v>124</v>
      </c>
      <c r="AU317" s="226" t="s">
        <v>84</v>
      </c>
      <c r="AY317" s="14" t="s">
        <v>122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4" t="s">
        <v>82</v>
      </c>
      <c r="BK317" s="227">
        <f>ROUND(I317*H317,2)</f>
        <v>0</v>
      </c>
      <c r="BL317" s="14" t="s">
        <v>154</v>
      </c>
      <c r="BM317" s="226" t="s">
        <v>501</v>
      </c>
    </row>
    <row r="318" s="2" customFormat="1">
      <c r="A318" s="35"/>
      <c r="B318" s="36"/>
      <c r="C318" s="37"/>
      <c r="D318" s="228" t="s">
        <v>129</v>
      </c>
      <c r="E318" s="37"/>
      <c r="F318" s="229" t="s">
        <v>500</v>
      </c>
      <c r="G318" s="37"/>
      <c r="H318" s="37"/>
      <c r="I318" s="230"/>
      <c r="J318" s="37"/>
      <c r="K318" s="37"/>
      <c r="L318" s="41"/>
      <c r="M318" s="231"/>
      <c r="N318" s="232"/>
      <c r="O318" s="88"/>
      <c r="P318" s="88"/>
      <c r="Q318" s="88"/>
      <c r="R318" s="88"/>
      <c r="S318" s="88"/>
      <c r="T318" s="89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4" t="s">
        <v>129</v>
      </c>
      <c r="AU318" s="14" t="s">
        <v>84</v>
      </c>
    </row>
    <row r="319" s="2" customFormat="1" ht="24.15" customHeight="1">
      <c r="A319" s="35"/>
      <c r="B319" s="36"/>
      <c r="C319" s="215" t="s">
        <v>502</v>
      </c>
      <c r="D319" s="215" t="s">
        <v>124</v>
      </c>
      <c r="E319" s="216" t="s">
        <v>503</v>
      </c>
      <c r="F319" s="217" t="s">
        <v>504</v>
      </c>
      <c r="G319" s="218" t="s">
        <v>127</v>
      </c>
      <c r="H319" s="219">
        <v>7.4249999999999998</v>
      </c>
      <c r="I319" s="220"/>
      <c r="J319" s="221">
        <f>ROUND(I319*H319,2)</f>
        <v>0</v>
      </c>
      <c r="K319" s="217" t="s">
        <v>1</v>
      </c>
      <c r="L319" s="41"/>
      <c r="M319" s="222" t="s">
        <v>1</v>
      </c>
      <c r="N319" s="223" t="s">
        <v>39</v>
      </c>
      <c r="O319" s="88"/>
      <c r="P319" s="224">
        <f>O319*H319</f>
        <v>0</v>
      </c>
      <c r="Q319" s="224">
        <v>0</v>
      </c>
      <c r="R319" s="224">
        <f>Q319*H319</f>
        <v>0</v>
      </c>
      <c r="S319" s="224">
        <v>0</v>
      </c>
      <c r="T319" s="225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26" t="s">
        <v>154</v>
      </c>
      <c r="AT319" s="226" t="s">
        <v>124</v>
      </c>
      <c r="AU319" s="226" t="s">
        <v>84</v>
      </c>
      <c r="AY319" s="14" t="s">
        <v>122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14" t="s">
        <v>82</v>
      </c>
      <c r="BK319" s="227">
        <f>ROUND(I319*H319,2)</f>
        <v>0</v>
      </c>
      <c r="BL319" s="14" t="s">
        <v>154</v>
      </c>
      <c r="BM319" s="226" t="s">
        <v>505</v>
      </c>
    </row>
    <row r="320" s="2" customFormat="1">
      <c r="A320" s="35"/>
      <c r="B320" s="36"/>
      <c r="C320" s="37"/>
      <c r="D320" s="228" t="s">
        <v>129</v>
      </c>
      <c r="E320" s="37"/>
      <c r="F320" s="229" t="s">
        <v>504</v>
      </c>
      <c r="G320" s="37"/>
      <c r="H320" s="37"/>
      <c r="I320" s="230"/>
      <c r="J320" s="37"/>
      <c r="K320" s="37"/>
      <c r="L320" s="41"/>
      <c r="M320" s="231"/>
      <c r="N320" s="232"/>
      <c r="O320" s="88"/>
      <c r="P320" s="88"/>
      <c r="Q320" s="88"/>
      <c r="R320" s="88"/>
      <c r="S320" s="88"/>
      <c r="T320" s="89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4" t="s">
        <v>129</v>
      </c>
      <c r="AU320" s="14" t="s">
        <v>84</v>
      </c>
    </row>
    <row r="321" s="2" customFormat="1" ht="16.5" customHeight="1">
      <c r="A321" s="35"/>
      <c r="B321" s="36"/>
      <c r="C321" s="215" t="s">
        <v>339</v>
      </c>
      <c r="D321" s="215" t="s">
        <v>124</v>
      </c>
      <c r="E321" s="216" t="s">
        <v>506</v>
      </c>
      <c r="F321" s="217" t="s">
        <v>507</v>
      </c>
      <c r="G321" s="218" t="s">
        <v>127</v>
      </c>
      <c r="H321" s="219">
        <v>7.4249999999999998</v>
      </c>
      <c r="I321" s="220"/>
      <c r="J321" s="221">
        <f>ROUND(I321*H321,2)</f>
        <v>0</v>
      </c>
      <c r="K321" s="217" t="s">
        <v>1</v>
      </c>
      <c r="L321" s="41"/>
      <c r="M321" s="222" t="s">
        <v>1</v>
      </c>
      <c r="N321" s="223" t="s">
        <v>39</v>
      </c>
      <c r="O321" s="88"/>
      <c r="P321" s="224">
        <f>O321*H321</f>
        <v>0</v>
      </c>
      <c r="Q321" s="224">
        <v>0</v>
      </c>
      <c r="R321" s="224">
        <f>Q321*H321</f>
        <v>0</v>
      </c>
      <c r="S321" s="224">
        <v>0</v>
      </c>
      <c r="T321" s="225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26" t="s">
        <v>154</v>
      </c>
      <c r="AT321" s="226" t="s">
        <v>124</v>
      </c>
      <c r="AU321" s="226" t="s">
        <v>84</v>
      </c>
      <c r="AY321" s="14" t="s">
        <v>122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14" t="s">
        <v>82</v>
      </c>
      <c r="BK321" s="227">
        <f>ROUND(I321*H321,2)</f>
        <v>0</v>
      </c>
      <c r="BL321" s="14" t="s">
        <v>154</v>
      </c>
      <c r="BM321" s="226" t="s">
        <v>508</v>
      </c>
    </row>
    <row r="322" s="2" customFormat="1">
      <c r="A322" s="35"/>
      <c r="B322" s="36"/>
      <c r="C322" s="37"/>
      <c r="D322" s="228" t="s">
        <v>129</v>
      </c>
      <c r="E322" s="37"/>
      <c r="F322" s="229" t="s">
        <v>507</v>
      </c>
      <c r="G322" s="37"/>
      <c r="H322" s="37"/>
      <c r="I322" s="230"/>
      <c r="J322" s="37"/>
      <c r="K322" s="37"/>
      <c r="L322" s="41"/>
      <c r="M322" s="231"/>
      <c r="N322" s="232"/>
      <c r="O322" s="88"/>
      <c r="P322" s="88"/>
      <c r="Q322" s="88"/>
      <c r="R322" s="88"/>
      <c r="S322" s="88"/>
      <c r="T322" s="89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4" t="s">
        <v>129</v>
      </c>
      <c r="AU322" s="14" t="s">
        <v>84</v>
      </c>
    </row>
    <row r="323" s="2" customFormat="1" ht="24.15" customHeight="1">
      <c r="A323" s="35"/>
      <c r="B323" s="36"/>
      <c r="C323" s="215" t="s">
        <v>509</v>
      </c>
      <c r="D323" s="215" t="s">
        <v>124</v>
      </c>
      <c r="E323" s="216" t="s">
        <v>510</v>
      </c>
      <c r="F323" s="217" t="s">
        <v>511</v>
      </c>
      <c r="G323" s="218" t="s">
        <v>127</v>
      </c>
      <c r="H323" s="219">
        <v>7.4249999999999998</v>
      </c>
      <c r="I323" s="220"/>
      <c r="J323" s="221">
        <f>ROUND(I323*H323,2)</f>
        <v>0</v>
      </c>
      <c r="K323" s="217" t="s">
        <v>1</v>
      </c>
      <c r="L323" s="41"/>
      <c r="M323" s="222" t="s">
        <v>1</v>
      </c>
      <c r="N323" s="223" t="s">
        <v>39</v>
      </c>
      <c r="O323" s="88"/>
      <c r="P323" s="224">
        <f>O323*H323</f>
        <v>0</v>
      </c>
      <c r="Q323" s="224">
        <v>0</v>
      </c>
      <c r="R323" s="224">
        <f>Q323*H323</f>
        <v>0</v>
      </c>
      <c r="S323" s="224">
        <v>0</v>
      </c>
      <c r="T323" s="225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26" t="s">
        <v>154</v>
      </c>
      <c r="AT323" s="226" t="s">
        <v>124</v>
      </c>
      <c r="AU323" s="226" t="s">
        <v>84</v>
      </c>
      <c r="AY323" s="14" t="s">
        <v>122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14" t="s">
        <v>82</v>
      </c>
      <c r="BK323" s="227">
        <f>ROUND(I323*H323,2)</f>
        <v>0</v>
      </c>
      <c r="BL323" s="14" t="s">
        <v>154</v>
      </c>
      <c r="BM323" s="226" t="s">
        <v>512</v>
      </c>
    </row>
    <row r="324" s="2" customFormat="1">
      <c r="A324" s="35"/>
      <c r="B324" s="36"/>
      <c r="C324" s="37"/>
      <c r="D324" s="228" t="s">
        <v>129</v>
      </c>
      <c r="E324" s="37"/>
      <c r="F324" s="229" t="s">
        <v>511</v>
      </c>
      <c r="G324" s="37"/>
      <c r="H324" s="37"/>
      <c r="I324" s="230"/>
      <c r="J324" s="37"/>
      <c r="K324" s="37"/>
      <c r="L324" s="41"/>
      <c r="M324" s="231"/>
      <c r="N324" s="232"/>
      <c r="O324" s="88"/>
      <c r="P324" s="88"/>
      <c r="Q324" s="88"/>
      <c r="R324" s="88"/>
      <c r="S324" s="88"/>
      <c r="T324" s="89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4" t="s">
        <v>129</v>
      </c>
      <c r="AU324" s="14" t="s">
        <v>84</v>
      </c>
    </row>
    <row r="325" s="2" customFormat="1" ht="33" customHeight="1">
      <c r="A325" s="35"/>
      <c r="B325" s="36"/>
      <c r="C325" s="215" t="s">
        <v>342</v>
      </c>
      <c r="D325" s="215" t="s">
        <v>124</v>
      </c>
      <c r="E325" s="216" t="s">
        <v>513</v>
      </c>
      <c r="F325" s="217" t="s">
        <v>514</v>
      </c>
      <c r="G325" s="218" t="s">
        <v>127</v>
      </c>
      <c r="H325" s="219">
        <v>7.4249999999999998</v>
      </c>
      <c r="I325" s="220"/>
      <c r="J325" s="221">
        <f>ROUND(I325*H325,2)</f>
        <v>0</v>
      </c>
      <c r="K325" s="217" t="s">
        <v>1</v>
      </c>
      <c r="L325" s="41"/>
      <c r="M325" s="222" t="s">
        <v>1</v>
      </c>
      <c r="N325" s="223" t="s">
        <v>39</v>
      </c>
      <c r="O325" s="88"/>
      <c r="P325" s="224">
        <f>O325*H325</f>
        <v>0</v>
      </c>
      <c r="Q325" s="224">
        <v>0</v>
      </c>
      <c r="R325" s="224">
        <f>Q325*H325</f>
        <v>0</v>
      </c>
      <c r="S325" s="224">
        <v>0</v>
      </c>
      <c r="T325" s="225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26" t="s">
        <v>154</v>
      </c>
      <c r="AT325" s="226" t="s">
        <v>124</v>
      </c>
      <c r="AU325" s="226" t="s">
        <v>84</v>
      </c>
      <c r="AY325" s="14" t="s">
        <v>122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14" t="s">
        <v>82</v>
      </c>
      <c r="BK325" s="227">
        <f>ROUND(I325*H325,2)</f>
        <v>0</v>
      </c>
      <c r="BL325" s="14" t="s">
        <v>154</v>
      </c>
      <c r="BM325" s="226" t="s">
        <v>515</v>
      </c>
    </row>
    <row r="326" s="2" customFormat="1">
      <c r="A326" s="35"/>
      <c r="B326" s="36"/>
      <c r="C326" s="37"/>
      <c r="D326" s="228" t="s">
        <v>129</v>
      </c>
      <c r="E326" s="37"/>
      <c r="F326" s="229" t="s">
        <v>514</v>
      </c>
      <c r="G326" s="37"/>
      <c r="H326" s="37"/>
      <c r="I326" s="230"/>
      <c r="J326" s="37"/>
      <c r="K326" s="37"/>
      <c r="L326" s="41"/>
      <c r="M326" s="231"/>
      <c r="N326" s="232"/>
      <c r="O326" s="88"/>
      <c r="P326" s="88"/>
      <c r="Q326" s="88"/>
      <c r="R326" s="88"/>
      <c r="S326" s="88"/>
      <c r="T326" s="89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4" t="s">
        <v>129</v>
      </c>
      <c r="AU326" s="14" t="s">
        <v>84</v>
      </c>
    </row>
    <row r="327" s="2" customFormat="1" ht="24.15" customHeight="1">
      <c r="A327" s="35"/>
      <c r="B327" s="36"/>
      <c r="C327" s="215" t="s">
        <v>516</v>
      </c>
      <c r="D327" s="215" t="s">
        <v>124</v>
      </c>
      <c r="E327" s="216" t="s">
        <v>517</v>
      </c>
      <c r="F327" s="217" t="s">
        <v>518</v>
      </c>
      <c r="G327" s="218" t="s">
        <v>127</v>
      </c>
      <c r="H327" s="219">
        <v>7.4249999999999998</v>
      </c>
      <c r="I327" s="220"/>
      <c r="J327" s="221">
        <f>ROUND(I327*H327,2)</f>
        <v>0</v>
      </c>
      <c r="K327" s="217" t="s">
        <v>1</v>
      </c>
      <c r="L327" s="41"/>
      <c r="M327" s="222" t="s">
        <v>1</v>
      </c>
      <c r="N327" s="223" t="s">
        <v>39</v>
      </c>
      <c r="O327" s="88"/>
      <c r="P327" s="224">
        <f>O327*H327</f>
        <v>0</v>
      </c>
      <c r="Q327" s="224">
        <v>0</v>
      </c>
      <c r="R327" s="224">
        <f>Q327*H327</f>
        <v>0</v>
      </c>
      <c r="S327" s="224">
        <v>0</v>
      </c>
      <c r="T327" s="225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26" t="s">
        <v>154</v>
      </c>
      <c r="AT327" s="226" t="s">
        <v>124</v>
      </c>
      <c r="AU327" s="226" t="s">
        <v>84</v>
      </c>
      <c r="AY327" s="14" t="s">
        <v>122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14" t="s">
        <v>82</v>
      </c>
      <c r="BK327" s="227">
        <f>ROUND(I327*H327,2)</f>
        <v>0</v>
      </c>
      <c r="BL327" s="14" t="s">
        <v>154</v>
      </c>
      <c r="BM327" s="226" t="s">
        <v>519</v>
      </c>
    </row>
    <row r="328" s="2" customFormat="1">
      <c r="A328" s="35"/>
      <c r="B328" s="36"/>
      <c r="C328" s="37"/>
      <c r="D328" s="228" t="s">
        <v>129</v>
      </c>
      <c r="E328" s="37"/>
      <c r="F328" s="229" t="s">
        <v>518</v>
      </c>
      <c r="G328" s="37"/>
      <c r="H328" s="37"/>
      <c r="I328" s="230"/>
      <c r="J328" s="37"/>
      <c r="K328" s="37"/>
      <c r="L328" s="41"/>
      <c r="M328" s="231"/>
      <c r="N328" s="232"/>
      <c r="O328" s="88"/>
      <c r="P328" s="88"/>
      <c r="Q328" s="88"/>
      <c r="R328" s="88"/>
      <c r="S328" s="88"/>
      <c r="T328" s="89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4" t="s">
        <v>129</v>
      </c>
      <c r="AU328" s="14" t="s">
        <v>84</v>
      </c>
    </row>
    <row r="329" s="2" customFormat="1" ht="16.5" customHeight="1">
      <c r="A329" s="35"/>
      <c r="B329" s="36"/>
      <c r="C329" s="215" t="s">
        <v>346</v>
      </c>
      <c r="D329" s="215" t="s">
        <v>124</v>
      </c>
      <c r="E329" s="216" t="s">
        <v>520</v>
      </c>
      <c r="F329" s="217" t="s">
        <v>521</v>
      </c>
      <c r="G329" s="218" t="s">
        <v>127</v>
      </c>
      <c r="H329" s="219">
        <v>7.4249999999999998</v>
      </c>
      <c r="I329" s="220"/>
      <c r="J329" s="221">
        <f>ROUND(I329*H329,2)</f>
        <v>0</v>
      </c>
      <c r="K329" s="217" t="s">
        <v>1</v>
      </c>
      <c r="L329" s="41"/>
      <c r="M329" s="222" t="s">
        <v>1</v>
      </c>
      <c r="N329" s="223" t="s">
        <v>39</v>
      </c>
      <c r="O329" s="88"/>
      <c r="P329" s="224">
        <f>O329*H329</f>
        <v>0</v>
      </c>
      <c r="Q329" s="224">
        <v>0</v>
      </c>
      <c r="R329" s="224">
        <f>Q329*H329</f>
        <v>0</v>
      </c>
      <c r="S329" s="224">
        <v>0</v>
      </c>
      <c r="T329" s="225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26" t="s">
        <v>154</v>
      </c>
      <c r="AT329" s="226" t="s">
        <v>124</v>
      </c>
      <c r="AU329" s="226" t="s">
        <v>84</v>
      </c>
      <c r="AY329" s="14" t="s">
        <v>122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14" t="s">
        <v>82</v>
      </c>
      <c r="BK329" s="227">
        <f>ROUND(I329*H329,2)</f>
        <v>0</v>
      </c>
      <c r="BL329" s="14" t="s">
        <v>154</v>
      </c>
      <c r="BM329" s="226" t="s">
        <v>522</v>
      </c>
    </row>
    <row r="330" s="2" customFormat="1">
      <c r="A330" s="35"/>
      <c r="B330" s="36"/>
      <c r="C330" s="37"/>
      <c r="D330" s="228" t="s">
        <v>129</v>
      </c>
      <c r="E330" s="37"/>
      <c r="F330" s="229" t="s">
        <v>521</v>
      </c>
      <c r="G330" s="37"/>
      <c r="H330" s="37"/>
      <c r="I330" s="230"/>
      <c r="J330" s="37"/>
      <c r="K330" s="37"/>
      <c r="L330" s="41"/>
      <c r="M330" s="231"/>
      <c r="N330" s="232"/>
      <c r="O330" s="88"/>
      <c r="P330" s="88"/>
      <c r="Q330" s="88"/>
      <c r="R330" s="88"/>
      <c r="S330" s="88"/>
      <c r="T330" s="89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4" t="s">
        <v>129</v>
      </c>
      <c r="AU330" s="14" t="s">
        <v>84</v>
      </c>
    </row>
    <row r="331" s="2" customFormat="1" ht="16.5" customHeight="1">
      <c r="A331" s="35"/>
      <c r="B331" s="36"/>
      <c r="C331" s="215" t="s">
        <v>523</v>
      </c>
      <c r="D331" s="215" t="s">
        <v>124</v>
      </c>
      <c r="E331" s="216" t="s">
        <v>524</v>
      </c>
      <c r="F331" s="217" t="s">
        <v>525</v>
      </c>
      <c r="G331" s="218" t="s">
        <v>132</v>
      </c>
      <c r="H331" s="219">
        <v>8.8000000000000007</v>
      </c>
      <c r="I331" s="220"/>
      <c r="J331" s="221">
        <f>ROUND(I331*H331,2)</f>
        <v>0</v>
      </c>
      <c r="K331" s="217" t="s">
        <v>1</v>
      </c>
      <c r="L331" s="41"/>
      <c r="M331" s="222" t="s">
        <v>1</v>
      </c>
      <c r="N331" s="223" t="s">
        <v>39</v>
      </c>
      <c r="O331" s="88"/>
      <c r="P331" s="224">
        <f>O331*H331</f>
        <v>0</v>
      </c>
      <c r="Q331" s="224">
        <v>0</v>
      </c>
      <c r="R331" s="224">
        <f>Q331*H331</f>
        <v>0</v>
      </c>
      <c r="S331" s="224">
        <v>0</v>
      </c>
      <c r="T331" s="225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26" t="s">
        <v>154</v>
      </c>
      <c r="AT331" s="226" t="s">
        <v>124</v>
      </c>
      <c r="AU331" s="226" t="s">
        <v>84</v>
      </c>
      <c r="AY331" s="14" t="s">
        <v>122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14" t="s">
        <v>82</v>
      </c>
      <c r="BK331" s="227">
        <f>ROUND(I331*H331,2)</f>
        <v>0</v>
      </c>
      <c r="BL331" s="14" t="s">
        <v>154</v>
      </c>
      <c r="BM331" s="226" t="s">
        <v>526</v>
      </c>
    </row>
    <row r="332" s="2" customFormat="1">
      <c r="A332" s="35"/>
      <c r="B332" s="36"/>
      <c r="C332" s="37"/>
      <c r="D332" s="228" t="s">
        <v>129</v>
      </c>
      <c r="E332" s="37"/>
      <c r="F332" s="229" t="s">
        <v>525</v>
      </c>
      <c r="G332" s="37"/>
      <c r="H332" s="37"/>
      <c r="I332" s="230"/>
      <c r="J332" s="37"/>
      <c r="K332" s="37"/>
      <c r="L332" s="41"/>
      <c r="M332" s="231"/>
      <c r="N332" s="232"/>
      <c r="O332" s="88"/>
      <c r="P332" s="88"/>
      <c r="Q332" s="88"/>
      <c r="R332" s="88"/>
      <c r="S332" s="88"/>
      <c r="T332" s="89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4" t="s">
        <v>129</v>
      </c>
      <c r="AU332" s="14" t="s">
        <v>84</v>
      </c>
    </row>
    <row r="333" s="2" customFormat="1" ht="16.5" customHeight="1">
      <c r="A333" s="35"/>
      <c r="B333" s="36"/>
      <c r="C333" s="233" t="s">
        <v>351</v>
      </c>
      <c r="D333" s="233" t="s">
        <v>156</v>
      </c>
      <c r="E333" s="234" t="s">
        <v>527</v>
      </c>
      <c r="F333" s="235" t="s">
        <v>528</v>
      </c>
      <c r="G333" s="236" t="s">
        <v>132</v>
      </c>
      <c r="H333" s="237">
        <v>12</v>
      </c>
      <c r="I333" s="238"/>
      <c r="J333" s="239">
        <f>ROUND(I333*H333,2)</f>
        <v>0</v>
      </c>
      <c r="K333" s="235" t="s">
        <v>1</v>
      </c>
      <c r="L333" s="240"/>
      <c r="M333" s="241" t="s">
        <v>1</v>
      </c>
      <c r="N333" s="242" t="s">
        <v>39</v>
      </c>
      <c r="O333" s="88"/>
      <c r="P333" s="224">
        <f>O333*H333</f>
        <v>0</v>
      </c>
      <c r="Q333" s="224">
        <v>0</v>
      </c>
      <c r="R333" s="224">
        <f>Q333*H333</f>
        <v>0</v>
      </c>
      <c r="S333" s="224">
        <v>0</v>
      </c>
      <c r="T333" s="225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26" t="s">
        <v>190</v>
      </c>
      <c r="AT333" s="226" t="s">
        <v>156</v>
      </c>
      <c r="AU333" s="226" t="s">
        <v>84</v>
      </c>
      <c r="AY333" s="14" t="s">
        <v>122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14" t="s">
        <v>82</v>
      </c>
      <c r="BK333" s="227">
        <f>ROUND(I333*H333,2)</f>
        <v>0</v>
      </c>
      <c r="BL333" s="14" t="s">
        <v>154</v>
      </c>
      <c r="BM333" s="226" t="s">
        <v>529</v>
      </c>
    </row>
    <row r="334" s="2" customFormat="1">
      <c r="A334" s="35"/>
      <c r="B334" s="36"/>
      <c r="C334" s="37"/>
      <c r="D334" s="228" t="s">
        <v>129</v>
      </c>
      <c r="E334" s="37"/>
      <c r="F334" s="229" t="s">
        <v>528</v>
      </c>
      <c r="G334" s="37"/>
      <c r="H334" s="37"/>
      <c r="I334" s="230"/>
      <c r="J334" s="37"/>
      <c r="K334" s="37"/>
      <c r="L334" s="41"/>
      <c r="M334" s="231"/>
      <c r="N334" s="232"/>
      <c r="O334" s="88"/>
      <c r="P334" s="88"/>
      <c r="Q334" s="88"/>
      <c r="R334" s="88"/>
      <c r="S334" s="88"/>
      <c r="T334" s="89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4" t="s">
        <v>129</v>
      </c>
      <c r="AU334" s="14" t="s">
        <v>84</v>
      </c>
    </row>
    <row r="335" s="2" customFormat="1" ht="24.15" customHeight="1">
      <c r="A335" s="35"/>
      <c r="B335" s="36"/>
      <c r="C335" s="215" t="s">
        <v>530</v>
      </c>
      <c r="D335" s="215" t="s">
        <v>124</v>
      </c>
      <c r="E335" s="216" t="s">
        <v>531</v>
      </c>
      <c r="F335" s="217" t="s">
        <v>532</v>
      </c>
      <c r="G335" s="218" t="s">
        <v>127</v>
      </c>
      <c r="H335" s="219">
        <v>7.4249999999999998</v>
      </c>
      <c r="I335" s="220"/>
      <c r="J335" s="221">
        <f>ROUND(I335*H335,2)</f>
        <v>0</v>
      </c>
      <c r="K335" s="217" t="s">
        <v>1</v>
      </c>
      <c r="L335" s="41"/>
      <c r="M335" s="222" t="s">
        <v>1</v>
      </c>
      <c r="N335" s="223" t="s">
        <v>39</v>
      </c>
      <c r="O335" s="88"/>
      <c r="P335" s="224">
        <f>O335*H335</f>
        <v>0</v>
      </c>
      <c r="Q335" s="224">
        <v>0</v>
      </c>
      <c r="R335" s="224">
        <f>Q335*H335</f>
        <v>0</v>
      </c>
      <c r="S335" s="224">
        <v>0</v>
      </c>
      <c r="T335" s="225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26" t="s">
        <v>154</v>
      </c>
      <c r="AT335" s="226" t="s">
        <v>124</v>
      </c>
      <c r="AU335" s="226" t="s">
        <v>84</v>
      </c>
      <c r="AY335" s="14" t="s">
        <v>122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14" t="s">
        <v>82</v>
      </c>
      <c r="BK335" s="227">
        <f>ROUND(I335*H335,2)</f>
        <v>0</v>
      </c>
      <c r="BL335" s="14" t="s">
        <v>154</v>
      </c>
      <c r="BM335" s="226" t="s">
        <v>533</v>
      </c>
    </row>
    <row r="336" s="2" customFormat="1">
      <c r="A336" s="35"/>
      <c r="B336" s="36"/>
      <c r="C336" s="37"/>
      <c r="D336" s="228" t="s">
        <v>129</v>
      </c>
      <c r="E336" s="37"/>
      <c r="F336" s="229" t="s">
        <v>532</v>
      </c>
      <c r="G336" s="37"/>
      <c r="H336" s="37"/>
      <c r="I336" s="230"/>
      <c r="J336" s="37"/>
      <c r="K336" s="37"/>
      <c r="L336" s="41"/>
      <c r="M336" s="231"/>
      <c r="N336" s="232"/>
      <c r="O336" s="88"/>
      <c r="P336" s="88"/>
      <c r="Q336" s="88"/>
      <c r="R336" s="88"/>
      <c r="S336" s="88"/>
      <c r="T336" s="89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4" t="s">
        <v>129</v>
      </c>
      <c r="AU336" s="14" t="s">
        <v>84</v>
      </c>
    </row>
    <row r="337" s="2" customFormat="1" ht="24.15" customHeight="1">
      <c r="A337" s="35"/>
      <c r="B337" s="36"/>
      <c r="C337" s="215" t="s">
        <v>356</v>
      </c>
      <c r="D337" s="215" t="s">
        <v>124</v>
      </c>
      <c r="E337" s="216" t="s">
        <v>534</v>
      </c>
      <c r="F337" s="217" t="s">
        <v>535</v>
      </c>
      <c r="G337" s="218" t="s">
        <v>391</v>
      </c>
      <c r="H337" s="248"/>
      <c r="I337" s="220"/>
      <c r="J337" s="221">
        <f>ROUND(I337*H337,2)</f>
        <v>0</v>
      </c>
      <c r="K337" s="217" t="s">
        <v>1</v>
      </c>
      <c r="L337" s="41"/>
      <c r="M337" s="222" t="s">
        <v>1</v>
      </c>
      <c r="N337" s="223" t="s">
        <v>39</v>
      </c>
      <c r="O337" s="88"/>
      <c r="P337" s="224">
        <f>O337*H337</f>
        <v>0</v>
      </c>
      <c r="Q337" s="224">
        <v>0</v>
      </c>
      <c r="R337" s="224">
        <f>Q337*H337</f>
        <v>0</v>
      </c>
      <c r="S337" s="224">
        <v>0</v>
      </c>
      <c r="T337" s="225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26" t="s">
        <v>154</v>
      </c>
      <c r="AT337" s="226" t="s">
        <v>124</v>
      </c>
      <c r="AU337" s="226" t="s">
        <v>84</v>
      </c>
      <c r="AY337" s="14" t="s">
        <v>122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14" t="s">
        <v>82</v>
      </c>
      <c r="BK337" s="227">
        <f>ROUND(I337*H337,2)</f>
        <v>0</v>
      </c>
      <c r="BL337" s="14" t="s">
        <v>154</v>
      </c>
      <c r="BM337" s="226" t="s">
        <v>536</v>
      </c>
    </row>
    <row r="338" s="2" customFormat="1">
      <c r="A338" s="35"/>
      <c r="B338" s="36"/>
      <c r="C338" s="37"/>
      <c r="D338" s="228" t="s">
        <v>129</v>
      </c>
      <c r="E338" s="37"/>
      <c r="F338" s="229" t="s">
        <v>535</v>
      </c>
      <c r="G338" s="37"/>
      <c r="H338" s="37"/>
      <c r="I338" s="230"/>
      <c r="J338" s="37"/>
      <c r="K338" s="37"/>
      <c r="L338" s="41"/>
      <c r="M338" s="231"/>
      <c r="N338" s="232"/>
      <c r="O338" s="88"/>
      <c r="P338" s="88"/>
      <c r="Q338" s="88"/>
      <c r="R338" s="88"/>
      <c r="S338" s="88"/>
      <c r="T338" s="89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4" t="s">
        <v>129</v>
      </c>
      <c r="AU338" s="14" t="s">
        <v>84</v>
      </c>
    </row>
    <row r="339" s="12" customFormat="1" ht="22.8" customHeight="1">
      <c r="A339" s="12"/>
      <c r="B339" s="199"/>
      <c r="C339" s="200"/>
      <c r="D339" s="201" t="s">
        <v>73</v>
      </c>
      <c r="E339" s="213" t="s">
        <v>537</v>
      </c>
      <c r="F339" s="213" t="s">
        <v>538</v>
      </c>
      <c r="G339" s="200"/>
      <c r="H339" s="200"/>
      <c r="I339" s="203"/>
      <c r="J339" s="214">
        <f>BK339</f>
        <v>0</v>
      </c>
      <c r="K339" s="200"/>
      <c r="L339" s="205"/>
      <c r="M339" s="206"/>
      <c r="N339" s="207"/>
      <c r="O339" s="207"/>
      <c r="P339" s="208">
        <f>SUM(P340:P361)</f>
        <v>0</v>
      </c>
      <c r="Q339" s="207"/>
      <c r="R339" s="208">
        <f>SUM(R340:R361)</f>
        <v>0</v>
      </c>
      <c r="S339" s="207"/>
      <c r="T339" s="209">
        <f>SUM(T340:T361)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10" t="s">
        <v>84</v>
      </c>
      <c r="AT339" s="211" t="s">
        <v>73</v>
      </c>
      <c r="AU339" s="211" t="s">
        <v>82</v>
      </c>
      <c r="AY339" s="210" t="s">
        <v>122</v>
      </c>
      <c r="BK339" s="212">
        <f>SUM(BK340:BK361)</f>
        <v>0</v>
      </c>
    </row>
    <row r="340" s="2" customFormat="1" ht="16.5" customHeight="1">
      <c r="A340" s="35"/>
      <c r="B340" s="36"/>
      <c r="C340" s="215" t="s">
        <v>539</v>
      </c>
      <c r="D340" s="215" t="s">
        <v>124</v>
      </c>
      <c r="E340" s="216" t="s">
        <v>540</v>
      </c>
      <c r="F340" s="217" t="s">
        <v>541</v>
      </c>
      <c r="G340" s="218" t="s">
        <v>127</v>
      </c>
      <c r="H340" s="219">
        <v>9.234</v>
      </c>
      <c r="I340" s="220"/>
      <c r="J340" s="221">
        <f>ROUND(I340*H340,2)</f>
        <v>0</v>
      </c>
      <c r="K340" s="217" t="s">
        <v>1</v>
      </c>
      <c r="L340" s="41"/>
      <c r="M340" s="222" t="s">
        <v>1</v>
      </c>
      <c r="N340" s="223" t="s">
        <v>39</v>
      </c>
      <c r="O340" s="88"/>
      <c r="P340" s="224">
        <f>O340*H340</f>
        <v>0</v>
      </c>
      <c r="Q340" s="224">
        <v>0</v>
      </c>
      <c r="R340" s="224">
        <f>Q340*H340</f>
        <v>0</v>
      </c>
      <c r="S340" s="224">
        <v>0</v>
      </c>
      <c r="T340" s="225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26" t="s">
        <v>154</v>
      </c>
      <c r="AT340" s="226" t="s">
        <v>124</v>
      </c>
      <c r="AU340" s="226" t="s">
        <v>84</v>
      </c>
      <c r="AY340" s="14" t="s">
        <v>122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14" t="s">
        <v>82</v>
      </c>
      <c r="BK340" s="227">
        <f>ROUND(I340*H340,2)</f>
        <v>0</v>
      </c>
      <c r="BL340" s="14" t="s">
        <v>154</v>
      </c>
      <c r="BM340" s="226" t="s">
        <v>542</v>
      </c>
    </row>
    <row r="341" s="2" customFormat="1">
      <c r="A341" s="35"/>
      <c r="B341" s="36"/>
      <c r="C341" s="37"/>
      <c r="D341" s="228" t="s">
        <v>129</v>
      </c>
      <c r="E341" s="37"/>
      <c r="F341" s="229" t="s">
        <v>541</v>
      </c>
      <c r="G341" s="37"/>
      <c r="H341" s="37"/>
      <c r="I341" s="230"/>
      <c r="J341" s="37"/>
      <c r="K341" s="37"/>
      <c r="L341" s="41"/>
      <c r="M341" s="231"/>
      <c r="N341" s="232"/>
      <c r="O341" s="88"/>
      <c r="P341" s="88"/>
      <c r="Q341" s="88"/>
      <c r="R341" s="88"/>
      <c r="S341" s="88"/>
      <c r="T341" s="89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4" t="s">
        <v>129</v>
      </c>
      <c r="AU341" s="14" t="s">
        <v>84</v>
      </c>
    </row>
    <row r="342" s="2" customFormat="1" ht="16.5" customHeight="1">
      <c r="A342" s="35"/>
      <c r="B342" s="36"/>
      <c r="C342" s="215" t="s">
        <v>359</v>
      </c>
      <c r="D342" s="215" t="s">
        <v>124</v>
      </c>
      <c r="E342" s="216" t="s">
        <v>543</v>
      </c>
      <c r="F342" s="217" t="s">
        <v>544</v>
      </c>
      <c r="G342" s="218" t="s">
        <v>127</v>
      </c>
      <c r="H342" s="219">
        <v>9.234</v>
      </c>
      <c r="I342" s="220"/>
      <c r="J342" s="221">
        <f>ROUND(I342*H342,2)</f>
        <v>0</v>
      </c>
      <c r="K342" s="217" t="s">
        <v>1</v>
      </c>
      <c r="L342" s="41"/>
      <c r="M342" s="222" t="s">
        <v>1</v>
      </c>
      <c r="N342" s="223" t="s">
        <v>39</v>
      </c>
      <c r="O342" s="88"/>
      <c r="P342" s="224">
        <f>O342*H342</f>
        <v>0</v>
      </c>
      <c r="Q342" s="224">
        <v>0</v>
      </c>
      <c r="R342" s="224">
        <f>Q342*H342</f>
        <v>0</v>
      </c>
      <c r="S342" s="224">
        <v>0</v>
      </c>
      <c r="T342" s="225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26" t="s">
        <v>154</v>
      </c>
      <c r="AT342" s="226" t="s">
        <v>124</v>
      </c>
      <c r="AU342" s="226" t="s">
        <v>84</v>
      </c>
      <c r="AY342" s="14" t="s">
        <v>122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14" t="s">
        <v>82</v>
      </c>
      <c r="BK342" s="227">
        <f>ROUND(I342*H342,2)</f>
        <v>0</v>
      </c>
      <c r="BL342" s="14" t="s">
        <v>154</v>
      </c>
      <c r="BM342" s="226" t="s">
        <v>545</v>
      </c>
    </row>
    <row r="343" s="2" customFormat="1">
      <c r="A343" s="35"/>
      <c r="B343" s="36"/>
      <c r="C343" s="37"/>
      <c r="D343" s="228" t="s">
        <v>129</v>
      </c>
      <c r="E343" s="37"/>
      <c r="F343" s="229" t="s">
        <v>544</v>
      </c>
      <c r="G343" s="37"/>
      <c r="H343" s="37"/>
      <c r="I343" s="230"/>
      <c r="J343" s="37"/>
      <c r="K343" s="37"/>
      <c r="L343" s="41"/>
      <c r="M343" s="231"/>
      <c r="N343" s="232"/>
      <c r="O343" s="88"/>
      <c r="P343" s="88"/>
      <c r="Q343" s="88"/>
      <c r="R343" s="88"/>
      <c r="S343" s="88"/>
      <c r="T343" s="89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4" t="s">
        <v>129</v>
      </c>
      <c r="AU343" s="14" t="s">
        <v>84</v>
      </c>
    </row>
    <row r="344" s="2" customFormat="1" ht="16.5" customHeight="1">
      <c r="A344" s="35"/>
      <c r="B344" s="36"/>
      <c r="C344" s="215" t="s">
        <v>546</v>
      </c>
      <c r="D344" s="215" t="s">
        <v>124</v>
      </c>
      <c r="E344" s="216" t="s">
        <v>547</v>
      </c>
      <c r="F344" s="217" t="s">
        <v>548</v>
      </c>
      <c r="G344" s="218" t="s">
        <v>127</v>
      </c>
      <c r="H344" s="219">
        <v>9.234</v>
      </c>
      <c r="I344" s="220"/>
      <c r="J344" s="221">
        <f>ROUND(I344*H344,2)</f>
        <v>0</v>
      </c>
      <c r="K344" s="217" t="s">
        <v>1</v>
      </c>
      <c r="L344" s="41"/>
      <c r="M344" s="222" t="s">
        <v>1</v>
      </c>
      <c r="N344" s="223" t="s">
        <v>39</v>
      </c>
      <c r="O344" s="88"/>
      <c r="P344" s="224">
        <f>O344*H344</f>
        <v>0</v>
      </c>
      <c r="Q344" s="224">
        <v>0</v>
      </c>
      <c r="R344" s="224">
        <f>Q344*H344</f>
        <v>0</v>
      </c>
      <c r="S344" s="224">
        <v>0</v>
      </c>
      <c r="T344" s="225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26" t="s">
        <v>154</v>
      </c>
      <c r="AT344" s="226" t="s">
        <v>124</v>
      </c>
      <c r="AU344" s="226" t="s">
        <v>84</v>
      </c>
      <c r="AY344" s="14" t="s">
        <v>122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14" t="s">
        <v>82</v>
      </c>
      <c r="BK344" s="227">
        <f>ROUND(I344*H344,2)</f>
        <v>0</v>
      </c>
      <c r="BL344" s="14" t="s">
        <v>154</v>
      </c>
      <c r="BM344" s="226" t="s">
        <v>549</v>
      </c>
    </row>
    <row r="345" s="2" customFormat="1">
      <c r="A345" s="35"/>
      <c r="B345" s="36"/>
      <c r="C345" s="37"/>
      <c r="D345" s="228" t="s">
        <v>129</v>
      </c>
      <c r="E345" s="37"/>
      <c r="F345" s="229" t="s">
        <v>548</v>
      </c>
      <c r="G345" s="37"/>
      <c r="H345" s="37"/>
      <c r="I345" s="230"/>
      <c r="J345" s="37"/>
      <c r="K345" s="37"/>
      <c r="L345" s="41"/>
      <c r="M345" s="231"/>
      <c r="N345" s="232"/>
      <c r="O345" s="88"/>
      <c r="P345" s="88"/>
      <c r="Q345" s="88"/>
      <c r="R345" s="88"/>
      <c r="S345" s="88"/>
      <c r="T345" s="89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4" t="s">
        <v>129</v>
      </c>
      <c r="AU345" s="14" t="s">
        <v>84</v>
      </c>
    </row>
    <row r="346" s="2" customFormat="1" ht="33" customHeight="1">
      <c r="A346" s="35"/>
      <c r="B346" s="36"/>
      <c r="C346" s="215" t="s">
        <v>363</v>
      </c>
      <c r="D346" s="215" t="s">
        <v>124</v>
      </c>
      <c r="E346" s="216" t="s">
        <v>550</v>
      </c>
      <c r="F346" s="217" t="s">
        <v>551</v>
      </c>
      <c r="G346" s="218" t="s">
        <v>127</v>
      </c>
      <c r="H346" s="219">
        <v>9.234</v>
      </c>
      <c r="I346" s="220"/>
      <c r="J346" s="221">
        <f>ROUND(I346*H346,2)</f>
        <v>0</v>
      </c>
      <c r="K346" s="217" t="s">
        <v>1</v>
      </c>
      <c r="L346" s="41"/>
      <c r="M346" s="222" t="s">
        <v>1</v>
      </c>
      <c r="N346" s="223" t="s">
        <v>39</v>
      </c>
      <c r="O346" s="88"/>
      <c r="P346" s="224">
        <f>O346*H346</f>
        <v>0</v>
      </c>
      <c r="Q346" s="224">
        <v>0</v>
      </c>
      <c r="R346" s="224">
        <f>Q346*H346</f>
        <v>0</v>
      </c>
      <c r="S346" s="224">
        <v>0</v>
      </c>
      <c r="T346" s="225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26" t="s">
        <v>154</v>
      </c>
      <c r="AT346" s="226" t="s">
        <v>124</v>
      </c>
      <c r="AU346" s="226" t="s">
        <v>84</v>
      </c>
      <c r="AY346" s="14" t="s">
        <v>122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14" t="s">
        <v>82</v>
      </c>
      <c r="BK346" s="227">
        <f>ROUND(I346*H346,2)</f>
        <v>0</v>
      </c>
      <c r="BL346" s="14" t="s">
        <v>154</v>
      </c>
      <c r="BM346" s="226" t="s">
        <v>552</v>
      </c>
    </row>
    <row r="347" s="2" customFormat="1">
      <c r="A347" s="35"/>
      <c r="B347" s="36"/>
      <c r="C347" s="37"/>
      <c r="D347" s="228" t="s">
        <v>129</v>
      </c>
      <c r="E347" s="37"/>
      <c r="F347" s="229" t="s">
        <v>551</v>
      </c>
      <c r="G347" s="37"/>
      <c r="H347" s="37"/>
      <c r="I347" s="230"/>
      <c r="J347" s="37"/>
      <c r="K347" s="37"/>
      <c r="L347" s="41"/>
      <c r="M347" s="231"/>
      <c r="N347" s="232"/>
      <c r="O347" s="88"/>
      <c r="P347" s="88"/>
      <c r="Q347" s="88"/>
      <c r="R347" s="88"/>
      <c r="S347" s="88"/>
      <c r="T347" s="89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4" t="s">
        <v>129</v>
      </c>
      <c r="AU347" s="14" t="s">
        <v>84</v>
      </c>
    </row>
    <row r="348" s="2" customFormat="1" ht="16.5" customHeight="1">
      <c r="A348" s="35"/>
      <c r="B348" s="36"/>
      <c r="C348" s="233" t="s">
        <v>553</v>
      </c>
      <c r="D348" s="233" t="s">
        <v>156</v>
      </c>
      <c r="E348" s="234" t="s">
        <v>554</v>
      </c>
      <c r="F348" s="235" t="s">
        <v>555</v>
      </c>
      <c r="G348" s="236" t="s">
        <v>127</v>
      </c>
      <c r="H348" s="237">
        <v>12.004</v>
      </c>
      <c r="I348" s="238"/>
      <c r="J348" s="239">
        <f>ROUND(I348*H348,2)</f>
        <v>0</v>
      </c>
      <c r="K348" s="235" t="s">
        <v>1</v>
      </c>
      <c r="L348" s="240"/>
      <c r="M348" s="241" t="s">
        <v>1</v>
      </c>
      <c r="N348" s="242" t="s">
        <v>39</v>
      </c>
      <c r="O348" s="88"/>
      <c r="P348" s="224">
        <f>O348*H348</f>
        <v>0</v>
      </c>
      <c r="Q348" s="224">
        <v>0</v>
      </c>
      <c r="R348" s="224">
        <f>Q348*H348</f>
        <v>0</v>
      </c>
      <c r="S348" s="224">
        <v>0</v>
      </c>
      <c r="T348" s="225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26" t="s">
        <v>190</v>
      </c>
      <c r="AT348" s="226" t="s">
        <v>156</v>
      </c>
      <c r="AU348" s="226" t="s">
        <v>84</v>
      </c>
      <c r="AY348" s="14" t="s">
        <v>122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14" t="s">
        <v>82</v>
      </c>
      <c r="BK348" s="227">
        <f>ROUND(I348*H348,2)</f>
        <v>0</v>
      </c>
      <c r="BL348" s="14" t="s">
        <v>154</v>
      </c>
      <c r="BM348" s="226" t="s">
        <v>556</v>
      </c>
    </row>
    <row r="349" s="2" customFormat="1">
      <c r="A349" s="35"/>
      <c r="B349" s="36"/>
      <c r="C349" s="37"/>
      <c r="D349" s="228" t="s">
        <v>129</v>
      </c>
      <c r="E349" s="37"/>
      <c r="F349" s="229" t="s">
        <v>555</v>
      </c>
      <c r="G349" s="37"/>
      <c r="H349" s="37"/>
      <c r="I349" s="230"/>
      <c r="J349" s="37"/>
      <c r="K349" s="37"/>
      <c r="L349" s="41"/>
      <c r="M349" s="231"/>
      <c r="N349" s="232"/>
      <c r="O349" s="88"/>
      <c r="P349" s="88"/>
      <c r="Q349" s="88"/>
      <c r="R349" s="88"/>
      <c r="S349" s="88"/>
      <c r="T349" s="89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4" t="s">
        <v>129</v>
      </c>
      <c r="AU349" s="14" t="s">
        <v>84</v>
      </c>
    </row>
    <row r="350" s="2" customFormat="1" ht="24.15" customHeight="1">
      <c r="A350" s="35"/>
      <c r="B350" s="36"/>
      <c r="C350" s="215" t="s">
        <v>366</v>
      </c>
      <c r="D350" s="215" t="s">
        <v>124</v>
      </c>
      <c r="E350" s="216" t="s">
        <v>557</v>
      </c>
      <c r="F350" s="217" t="s">
        <v>558</v>
      </c>
      <c r="G350" s="218" t="s">
        <v>127</v>
      </c>
      <c r="H350" s="219">
        <v>0.5</v>
      </c>
      <c r="I350" s="220"/>
      <c r="J350" s="221">
        <f>ROUND(I350*H350,2)</f>
        <v>0</v>
      </c>
      <c r="K350" s="217" t="s">
        <v>1</v>
      </c>
      <c r="L350" s="41"/>
      <c r="M350" s="222" t="s">
        <v>1</v>
      </c>
      <c r="N350" s="223" t="s">
        <v>39</v>
      </c>
      <c r="O350" s="88"/>
      <c r="P350" s="224">
        <f>O350*H350</f>
        <v>0</v>
      </c>
      <c r="Q350" s="224">
        <v>0</v>
      </c>
      <c r="R350" s="224">
        <f>Q350*H350</f>
        <v>0</v>
      </c>
      <c r="S350" s="224">
        <v>0</v>
      </c>
      <c r="T350" s="225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26" t="s">
        <v>154</v>
      </c>
      <c r="AT350" s="226" t="s">
        <v>124</v>
      </c>
      <c r="AU350" s="226" t="s">
        <v>84</v>
      </c>
      <c r="AY350" s="14" t="s">
        <v>122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14" t="s">
        <v>82</v>
      </c>
      <c r="BK350" s="227">
        <f>ROUND(I350*H350,2)</f>
        <v>0</v>
      </c>
      <c r="BL350" s="14" t="s">
        <v>154</v>
      </c>
      <c r="BM350" s="226" t="s">
        <v>559</v>
      </c>
    </row>
    <row r="351" s="2" customFormat="1">
      <c r="A351" s="35"/>
      <c r="B351" s="36"/>
      <c r="C351" s="37"/>
      <c r="D351" s="228" t="s">
        <v>129</v>
      </c>
      <c r="E351" s="37"/>
      <c r="F351" s="229" t="s">
        <v>558</v>
      </c>
      <c r="G351" s="37"/>
      <c r="H351" s="37"/>
      <c r="I351" s="230"/>
      <c r="J351" s="37"/>
      <c r="K351" s="37"/>
      <c r="L351" s="41"/>
      <c r="M351" s="231"/>
      <c r="N351" s="232"/>
      <c r="O351" s="88"/>
      <c r="P351" s="88"/>
      <c r="Q351" s="88"/>
      <c r="R351" s="88"/>
      <c r="S351" s="88"/>
      <c r="T351" s="89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4" t="s">
        <v>129</v>
      </c>
      <c r="AU351" s="14" t="s">
        <v>84</v>
      </c>
    </row>
    <row r="352" s="2" customFormat="1" ht="24.15" customHeight="1">
      <c r="A352" s="35"/>
      <c r="B352" s="36"/>
      <c r="C352" s="233" t="s">
        <v>560</v>
      </c>
      <c r="D352" s="233" t="s">
        <v>156</v>
      </c>
      <c r="E352" s="234" t="s">
        <v>561</v>
      </c>
      <c r="F352" s="235" t="s">
        <v>562</v>
      </c>
      <c r="G352" s="236" t="s">
        <v>127</v>
      </c>
      <c r="H352" s="237">
        <v>0.5</v>
      </c>
      <c r="I352" s="238"/>
      <c r="J352" s="239">
        <f>ROUND(I352*H352,2)</f>
        <v>0</v>
      </c>
      <c r="K352" s="235" t="s">
        <v>1</v>
      </c>
      <c r="L352" s="240"/>
      <c r="M352" s="241" t="s">
        <v>1</v>
      </c>
      <c r="N352" s="242" t="s">
        <v>39</v>
      </c>
      <c r="O352" s="88"/>
      <c r="P352" s="224">
        <f>O352*H352</f>
        <v>0</v>
      </c>
      <c r="Q352" s="224">
        <v>0</v>
      </c>
      <c r="R352" s="224">
        <f>Q352*H352</f>
        <v>0</v>
      </c>
      <c r="S352" s="224">
        <v>0</v>
      </c>
      <c r="T352" s="225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26" t="s">
        <v>190</v>
      </c>
      <c r="AT352" s="226" t="s">
        <v>156</v>
      </c>
      <c r="AU352" s="226" t="s">
        <v>84</v>
      </c>
      <c r="AY352" s="14" t="s">
        <v>122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14" t="s">
        <v>82</v>
      </c>
      <c r="BK352" s="227">
        <f>ROUND(I352*H352,2)</f>
        <v>0</v>
      </c>
      <c r="BL352" s="14" t="s">
        <v>154</v>
      </c>
      <c r="BM352" s="226" t="s">
        <v>563</v>
      </c>
    </row>
    <row r="353" s="2" customFormat="1">
      <c r="A353" s="35"/>
      <c r="B353" s="36"/>
      <c r="C353" s="37"/>
      <c r="D353" s="228" t="s">
        <v>129</v>
      </c>
      <c r="E353" s="37"/>
      <c r="F353" s="229" t="s">
        <v>562</v>
      </c>
      <c r="G353" s="37"/>
      <c r="H353" s="37"/>
      <c r="I353" s="230"/>
      <c r="J353" s="37"/>
      <c r="K353" s="37"/>
      <c r="L353" s="41"/>
      <c r="M353" s="231"/>
      <c r="N353" s="232"/>
      <c r="O353" s="88"/>
      <c r="P353" s="88"/>
      <c r="Q353" s="88"/>
      <c r="R353" s="88"/>
      <c r="S353" s="88"/>
      <c r="T353" s="89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4" t="s">
        <v>129</v>
      </c>
      <c r="AU353" s="14" t="s">
        <v>84</v>
      </c>
    </row>
    <row r="354" s="2" customFormat="1" ht="16.5" customHeight="1">
      <c r="A354" s="35"/>
      <c r="B354" s="36"/>
      <c r="C354" s="215" t="s">
        <v>370</v>
      </c>
      <c r="D354" s="215" t="s">
        <v>124</v>
      </c>
      <c r="E354" s="216" t="s">
        <v>564</v>
      </c>
      <c r="F354" s="217" t="s">
        <v>565</v>
      </c>
      <c r="G354" s="218" t="s">
        <v>132</v>
      </c>
      <c r="H354" s="219">
        <v>14.1</v>
      </c>
      <c r="I354" s="220"/>
      <c r="J354" s="221">
        <f>ROUND(I354*H354,2)</f>
        <v>0</v>
      </c>
      <c r="K354" s="217" t="s">
        <v>1</v>
      </c>
      <c r="L354" s="41"/>
      <c r="M354" s="222" t="s">
        <v>1</v>
      </c>
      <c r="N354" s="223" t="s">
        <v>39</v>
      </c>
      <c r="O354" s="88"/>
      <c r="P354" s="224">
        <f>O354*H354</f>
        <v>0</v>
      </c>
      <c r="Q354" s="224">
        <v>0</v>
      </c>
      <c r="R354" s="224">
        <f>Q354*H354</f>
        <v>0</v>
      </c>
      <c r="S354" s="224">
        <v>0</v>
      </c>
      <c r="T354" s="225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26" t="s">
        <v>154</v>
      </c>
      <c r="AT354" s="226" t="s">
        <v>124</v>
      </c>
      <c r="AU354" s="226" t="s">
        <v>84</v>
      </c>
      <c r="AY354" s="14" t="s">
        <v>122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14" t="s">
        <v>82</v>
      </c>
      <c r="BK354" s="227">
        <f>ROUND(I354*H354,2)</f>
        <v>0</v>
      </c>
      <c r="BL354" s="14" t="s">
        <v>154</v>
      </c>
      <c r="BM354" s="226" t="s">
        <v>566</v>
      </c>
    </row>
    <row r="355" s="2" customFormat="1">
      <c r="A355" s="35"/>
      <c r="B355" s="36"/>
      <c r="C355" s="37"/>
      <c r="D355" s="228" t="s">
        <v>129</v>
      </c>
      <c r="E355" s="37"/>
      <c r="F355" s="229" t="s">
        <v>565</v>
      </c>
      <c r="G355" s="37"/>
      <c r="H355" s="37"/>
      <c r="I355" s="230"/>
      <c r="J355" s="37"/>
      <c r="K355" s="37"/>
      <c r="L355" s="41"/>
      <c r="M355" s="231"/>
      <c r="N355" s="232"/>
      <c r="O355" s="88"/>
      <c r="P355" s="88"/>
      <c r="Q355" s="88"/>
      <c r="R355" s="88"/>
      <c r="S355" s="88"/>
      <c r="T355" s="89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4" t="s">
        <v>129</v>
      </c>
      <c r="AU355" s="14" t="s">
        <v>84</v>
      </c>
    </row>
    <row r="356" s="2" customFormat="1" ht="16.5" customHeight="1">
      <c r="A356" s="35"/>
      <c r="B356" s="36"/>
      <c r="C356" s="215" t="s">
        <v>567</v>
      </c>
      <c r="D356" s="215" t="s">
        <v>124</v>
      </c>
      <c r="E356" s="216" t="s">
        <v>568</v>
      </c>
      <c r="F356" s="217" t="s">
        <v>569</v>
      </c>
      <c r="G356" s="218" t="s">
        <v>132</v>
      </c>
      <c r="H356" s="219">
        <v>4.5800000000000001</v>
      </c>
      <c r="I356" s="220"/>
      <c r="J356" s="221">
        <f>ROUND(I356*H356,2)</f>
        <v>0</v>
      </c>
      <c r="K356" s="217" t="s">
        <v>1</v>
      </c>
      <c r="L356" s="41"/>
      <c r="M356" s="222" t="s">
        <v>1</v>
      </c>
      <c r="N356" s="223" t="s">
        <v>39</v>
      </c>
      <c r="O356" s="88"/>
      <c r="P356" s="224">
        <f>O356*H356</f>
        <v>0</v>
      </c>
      <c r="Q356" s="224">
        <v>0</v>
      </c>
      <c r="R356" s="224">
        <f>Q356*H356</f>
        <v>0</v>
      </c>
      <c r="S356" s="224">
        <v>0</v>
      </c>
      <c r="T356" s="225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26" t="s">
        <v>154</v>
      </c>
      <c r="AT356" s="226" t="s">
        <v>124</v>
      </c>
      <c r="AU356" s="226" t="s">
        <v>84</v>
      </c>
      <c r="AY356" s="14" t="s">
        <v>122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14" t="s">
        <v>82</v>
      </c>
      <c r="BK356" s="227">
        <f>ROUND(I356*H356,2)</f>
        <v>0</v>
      </c>
      <c r="BL356" s="14" t="s">
        <v>154</v>
      </c>
      <c r="BM356" s="226" t="s">
        <v>570</v>
      </c>
    </row>
    <row r="357" s="2" customFormat="1">
      <c r="A357" s="35"/>
      <c r="B357" s="36"/>
      <c r="C357" s="37"/>
      <c r="D357" s="228" t="s">
        <v>129</v>
      </c>
      <c r="E357" s="37"/>
      <c r="F357" s="229" t="s">
        <v>569</v>
      </c>
      <c r="G357" s="37"/>
      <c r="H357" s="37"/>
      <c r="I357" s="230"/>
      <c r="J357" s="37"/>
      <c r="K357" s="37"/>
      <c r="L357" s="41"/>
      <c r="M357" s="231"/>
      <c r="N357" s="232"/>
      <c r="O357" s="88"/>
      <c r="P357" s="88"/>
      <c r="Q357" s="88"/>
      <c r="R357" s="88"/>
      <c r="S357" s="88"/>
      <c r="T357" s="89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4" t="s">
        <v>129</v>
      </c>
      <c r="AU357" s="14" t="s">
        <v>84</v>
      </c>
    </row>
    <row r="358" s="2" customFormat="1" ht="24.15" customHeight="1">
      <c r="A358" s="35"/>
      <c r="B358" s="36"/>
      <c r="C358" s="215" t="s">
        <v>373</v>
      </c>
      <c r="D358" s="215" t="s">
        <v>124</v>
      </c>
      <c r="E358" s="216" t="s">
        <v>571</v>
      </c>
      <c r="F358" s="217" t="s">
        <v>572</v>
      </c>
      <c r="G358" s="218" t="s">
        <v>127</v>
      </c>
      <c r="H358" s="219">
        <v>9.234</v>
      </c>
      <c r="I358" s="220"/>
      <c r="J358" s="221">
        <f>ROUND(I358*H358,2)</f>
        <v>0</v>
      </c>
      <c r="K358" s="217" t="s">
        <v>1</v>
      </c>
      <c r="L358" s="41"/>
      <c r="M358" s="222" t="s">
        <v>1</v>
      </c>
      <c r="N358" s="223" t="s">
        <v>39</v>
      </c>
      <c r="O358" s="88"/>
      <c r="P358" s="224">
        <f>O358*H358</f>
        <v>0</v>
      </c>
      <c r="Q358" s="224">
        <v>0</v>
      </c>
      <c r="R358" s="224">
        <f>Q358*H358</f>
        <v>0</v>
      </c>
      <c r="S358" s="224">
        <v>0</v>
      </c>
      <c r="T358" s="225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26" t="s">
        <v>154</v>
      </c>
      <c r="AT358" s="226" t="s">
        <v>124</v>
      </c>
      <c r="AU358" s="226" t="s">
        <v>84</v>
      </c>
      <c r="AY358" s="14" t="s">
        <v>122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14" t="s">
        <v>82</v>
      </c>
      <c r="BK358" s="227">
        <f>ROUND(I358*H358,2)</f>
        <v>0</v>
      </c>
      <c r="BL358" s="14" t="s">
        <v>154</v>
      </c>
      <c r="BM358" s="226" t="s">
        <v>573</v>
      </c>
    </row>
    <row r="359" s="2" customFormat="1">
      <c r="A359" s="35"/>
      <c r="B359" s="36"/>
      <c r="C359" s="37"/>
      <c r="D359" s="228" t="s">
        <v>129</v>
      </c>
      <c r="E359" s="37"/>
      <c r="F359" s="229" t="s">
        <v>572</v>
      </c>
      <c r="G359" s="37"/>
      <c r="H359" s="37"/>
      <c r="I359" s="230"/>
      <c r="J359" s="37"/>
      <c r="K359" s="37"/>
      <c r="L359" s="41"/>
      <c r="M359" s="231"/>
      <c r="N359" s="232"/>
      <c r="O359" s="88"/>
      <c r="P359" s="88"/>
      <c r="Q359" s="88"/>
      <c r="R359" s="88"/>
      <c r="S359" s="88"/>
      <c r="T359" s="89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4" t="s">
        <v>129</v>
      </c>
      <c r="AU359" s="14" t="s">
        <v>84</v>
      </c>
    </row>
    <row r="360" s="2" customFormat="1" ht="24.15" customHeight="1">
      <c r="A360" s="35"/>
      <c r="B360" s="36"/>
      <c r="C360" s="215" t="s">
        <v>574</v>
      </c>
      <c r="D360" s="215" t="s">
        <v>124</v>
      </c>
      <c r="E360" s="216" t="s">
        <v>575</v>
      </c>
      <c r="F360" s="217" t="s">
        <v>576</v>
      </c>
      <c r="G360" s="218" t="s">
        <v>391</v>
      </c>
      <c r="H360" s="248"/>
      <c r="I360" s="220"/>
      <c r="J360" s="221">
        <f>ROUND(I360*H360,2)</f>
        <v>0</v>
      </c>
      <c r="K360" s="217" t="s">
        <v>1</v>
      </c>
      <c r="L360" s="41"/>
      <c r="M360" s="222" t="s">
        <v>1</v>
      </c>
      <c r="N360" s="223" t="s">
        <v>39</v>
      </c>
      <c r="O360" s="88"/>
      <c r="P360" s="224">
        <f>O360*H360</f>
        <v>0</v>
      </c>
      <c r="Q360" s="224">
        <v>0</v>
      </c>
      <c r="R360" s="224">
        <f>Q360*H360</f>
        <v>0</v>
      </c>
      <c r="S360" s="224">
        <v>0</v>
      </c>
      <c r="T360" s="225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26" t="s">
        <v>154</v>
      </c>
      <c r="AT360" s="226" t="s">
        <v>124</v>
      </c>
      <c r="AU360" s="226" t="s">
        <v>84</v>
      </c>
      <c r="AY360" s="14" t="s">
        <v>122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14" t="s">
        <v>82</v>
      </c>
      <c r="BK360" s="227">
        <f>ROUND(I360*H360,2)</f>
        <v>0</v>
      </c>
      <c r="BL360" s="14" t="s">
        <v>154</v>
      </c>
      <c r="BM360" s="226" t="s">
        <v>577</v>
      </c>
    </row>
    <row r="361" s="2" customFormat="1">
      <c r="A361" s="35"/>
      <c r="B361" s="36"/>
      <c r="C361" s="37"/>
      <c r="D361" s="228" t="s">
        <v>129</v>
      </c>
      <c r="E361" s="37"/>
      <c r="F361" s="229" t="s">
        <v>576</v>
      </c>
      <c r="G361" s="37"/>
      <c r="H361" s="37"/>
      <c r="I361" s="230"/>
      <c r="J361" s="37"/>
      <c r="K361" s="37"/>
      <c r="L361" s="41"/>
      <c r="M361" s="231"/>
      <c r="N361" s="232"/>
      <c r="O361" s="88"/>
      <c r="P361" s="88"/>
      <c r="Q361" s="88"/>
      <c r="R361" s="88"/>
      <c r="S361" s="88"/>
      <c r="T361" s="89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4" t="s">
        <v>129</v>
      </c>
      <c r="AU361" s="14" t="s">
        <v>84</v>
      </c>
    </row>
    <row r="362" s="12" customFormat="1" ht="22.8" customHeight="1">
      <c r="A362" s="12"/>
      <c r="B362" s="199"/>
      <c r="C362" s="200"/>
      <c r="D362" s="201" t="s">
        <v>73</v>
      </c>
      <c r="E362" s="213" t="s">
        <v>578</v>
      </c>
      <c r="F362" s="213" t="s">
        <v>579</v>
      </c>
      <c r="G362" s="200"/>
      <c r="H362" s="200"/>
      <c r="I362" s="203"/>
      <c r="J362" s="214">
        <f>BK362</f>
        <v>0</v>
      </c>
      <c r="K362" s="200"/>
      <c r="L362" s="205"/>
      <c r="M362" s="206"/>
      <c r="N362" s="207"/>
      <c r="O362" s="207"/>
      <c r="P362" s="208">
        <f>SUM(P363:P370)</f>
        <v>0</v>
      </c>
      <c r="Q362" s="207"/>
      <c r="R362" s="208">
        <f>SUM(R363:R370)</f>
        <v>0</v>
      </c>
      <c r="S362" s="207"/>
      <c r="T362" s="209">
        <f>SUM(T363:T370)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10" t="s">
        <v>84</v>
      </c>
      <c r="AT362" s="211" t="s">
        <v>73</v>
      </c>
      <c r="AU362" s="211" t="s">
        <v>82</v>
      </c>
      <c r="AY362" s="210" t="s">
        <v>122</v>
      </c>
      <c r="BK362" s="212">
        <f>SUM(BK363:BK370)</f>
        <v>0</v>
      </c>
    </row>
    <row r="363" s="2" customFormat="1" ht="16.5" customHeight="1">
      <c r="A363" s="35"/>
      <c r="B363" s="36"/>
      <c r="C363" s="215" t="s">
        <v>379</v>
      </c>
      <c r="D363" s="215" t="s">
        <v>124</v>
      </c>
      <c r="E363" s="216" t="s">
        <v>580</v>
      </c>
      <c r="F363" s="217" t="s">
        <v>581</v>
      </c>
      <c r="G363" s="218" t="s">
        <v>127</v>
      </c>
      <c r="H363" s="219">
        <v>5.3399999999999999</v>
      </c>
      <c r="I363" s="220"/>
      <c r="J363" s="221">
        <f>ROUND(I363*H363,2)</f>
        <v>0</v>
      </c>
      <c r="K363" s="217" t="s">
        <v>1</v>
      </c>
      <c r="L363" s="41"/>
      <c r="M363" s="222" t="s">
        <v>1</v>
      </c>
      <c r="N363" s="223" t="s">
        <v>39</v>
      </c>
      <c r="O363" s="88"/>
      <c r="P363" s="224">
        <f>O363*H363</f>
        <v>0</v>
      </c>
      <c r="Q363" s="224">
        <v>0</v>
      </c>
      <c r="R363" s="224">
        <f>Q363*H363</f>
        <v>0</v>
      </c>
      <c r="S363" s="224">
        <v>0</v>
      </c>
      <c r="T363" s="225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26" t="s">
        <v>154</v>
      </c>
      <c r="AT363" s="226" t="s">
        <v>124</v>
      </c>
      <c r="AU363" s="226" t="s">
        <v>84</v>
      </c>
      <c r="AY363" s="14" t="s">
        <v>122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14" t="s">
        <v>82</v>
      </c>
      <c r="BK363" s="227">
        <f>ROUND(I363*H363,2)</f>
        <v>0</v>
      </c>
      <c r="BL363" s="14" t="s">
        <v>154</v>
      </c>
      <c r="BM363" s="226" t="s">
        <v>582</v>
      </c>
    </row>
    <row r="364" s="2" customFormat="1">
      <c r="A364" s="35"/>
      <c r="B364" s="36"/>
      <c r="C364" s="37"/>
      <c r="D364" s="228" t="s">
        <v>129</v>
      </c>
      <c r="E364" s="37"/>
      <c r="F364" s="229" t="s">
        <v>581</v>
      </c>
      <c r="G364" s="37"/>
      <c r="H364" s="37"/>
      <c r="I364" s="230"/>
      <c r="J364" s="37"/>
      <c r="K364" s="37"/>
      <c r="L364" s="41"/>
      <c r="M364" s="231"/>
      <c r="N364" s="232"/>
      <c r="O364" s="88"/>
      <c r="P364" s="88"/>
      <c r="Q364" s="88"/>
      <c r="R364" s="88"/>
      <c r="S364" s="88"/>
      <c r="T364" s="89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4" t="s">
        <v>129</v>
      </c>
      <c r="AU364" s="14" t="s">
        <v>84</v>
      </c>
    </row>
    <row r="365" s="2" customFormat="1" ht="21.75" customHeight="1">
      <c r="A365" s="35"/>
      <c r="B365" s="36"/>
      <c r="C365" s="215" t="s">
        <v>583</v>
      </c>
      <c r="D365" s="215" t="s">
        <v>124</v>
      </c>
      <c r="E365" s="216" t="s">
        <v>584</v>
      </c>
      <c r="F365" s="217" t="s">
        <v>585</v>
      </c>
      <c r="G365" s="218" t="s">
        <v>127</v>
      </c>
      <c r="H365" s="219">
        <v>5.3399999999999999</v>
      </c>
      <c r="I365" s="220"/>
      <c r="J365" s="221">
        <f>ROUND(I365*H365,2)</f>
        <v>0</v>
      </c>
      <c r="K365" s="217" t="s">
        <v>1</v>
      </c>
      <c r="L365" s="41"/>
      <c r="M365" s="222" t="s">
        <v>1</v>
      </c>
      <c r="N365" s="223" t="s">
        <v>39</v>
      </c>
      <c r="O365" s="88"/>
      <c r="P365" s="224">
        <f>O365*H365</f>
        <v>0</v>
      </c>
      <c r="Q365" s="224">
        <v>0</v>
      </c>
      <c r="R365" s="224">
        <f>Q365*H365</f>
        <v>0</v>
      </c>
      <c r="S365" s="224">
        <v>0</v>
      </c>
      <c r="T365" s="225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26" t="s">
        <v>154</v>
      </c>
      <c r="AT365" s="226" t="s">
        <v>124</v>
      </c>
      <c r="AU365" s="226" t="s">
        <v>84</v>
      </c>
      <c r="AY365" s="14" t="s">
        <v>122</v>
      </c>
      <c r="BE365" s="227">
        <f>IF(N365="základní",J365,0)</f>
        <v>0</v>
      </c>
      <c r="BF365" s="227">
        <f>IF(N365="snížená",J365,0)</f>
        <v>0</v>
      </c>
      <c r="BG365" s="227">
        <f>IF(N365="zákl. přenesená",J365,0)</f>
        <v>0</v>
      </c>
      <c r="BH365" s="227">
        <f>IF(N365="sníž. přenesená",J365,0)</f>
        <v>0</v>
      </c>
      <c r="BI365" s="227">
        <f>IF(N365="nulová",J365,0)</f>
        <v>0</v>
      </c>
      <c r="BJ365" s="14" t="s">
        <v>82</v>
      </c>
      <c r="BK365" s="227">
        <f>ROUND(I365*H365,2)</f>
        <v>0</v>
      </c>
      <c r="BL365" s="14" t="s">
        <v>154</v>
      </c>
      <c r="BM365" s="226" t="s">
        <v>586</v>
      </c>
    </row>
    <row r="366" s="2" customFormat="1">
      <c r="A366" s="35"/>
      <c r="B366" s="36"/>
      <c r="C366" s="37"/>
      <c r="D366" s="228" t="s">
        <v>129</v>
      </c>
      <c r="E366" s="37"/>
      <c r="F366" s="229" t="s">
        <v>585</v>
      </c>
      <c r="G366" s="37"/>
      <c r="H366" s="37"/>
      <c r="I366" s="230"/>
      <c r="J366" s="37"/>
      <c r="K366" s="37"/>
      <c r="L366" s="41"/>
      <c r="M366" s="231"/>
      <c r="N366" s="232"/>
      <c r="O366" s="88"/>
      <c r="P366" s="88"/>
      <c r="Q366" s="88"/>
      <c r="R366" s="88"/>
      <c r="S366" s="88"/>
      <c r="T366" s="89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4" t="s">
        <v>129</v>
      </c>
      <c r="AU366" s="14" t="s">
        <v>84</v>
      </c>
    </row>
    <row r="367" s="2" customFormat="1" ht="24.15" customHeight="1">
      <c r="A367" s="35"/>
      <c r="B367" s="36"/>
      <c r="C367" s="215" t="s">
        <v>384</v>
      </c>
      <c r="D367" s="215" t="s">
        <v>124</v>
      </c>
      <c r="E367" s="216" t="s">
        <v>587</v>
      </c>
      <c r="F367" s="217" t="s">
        <v>588</v>
      </c>
      <c r="G367" s="218" t="s">
        <v>127</v>
      </c>
      <c r="H367" s="219">
        <v>5.3399999999999999</v>
      </c>
      <c r="I367" s="220"/>
      <c r="J367" s="221">
        <f>ROUND(I367*H367,2)</f>
        <v>0</v>
      </c>
      <c r="K367" s="217" t="s">
        <v>1</v>
      </c>
      <c r="L367" s="41"/>
      <c r="M367" s="222" t="s">
        <v>1</v>
      </c>
      <c r="N367" s="223" t="s">
        <v>39</v>
      </c>
      <c r="O367" s="88"/>
      <c r="P367" s="224">
        <f>O367*H367</f>
        <v>0</v>
      </c>
      <c r="Q367" s="224">
        <v>0</v>
      </c>
      <c r="R367" s="224">
        <f>Q367*H367</f>
        <v>0</v>
      </c>
      <c r="S367" s="224">
        <v>0</v>
      </c>
      <c r="T367" s="225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26" t="s">
        <v>154</v>
      </c>
      <c r="AT367" s="226" t="s">
        <v>124</v>
      </c>
      <c r="AU367" s="226" t="s">
        <v>84</v>
      </c>
      <c r="AY367" s="14" t="s">
        <v>122</v>
      </c>
      <c r="BE367" s="227">
        <f>IF(N367="základní",J367,0)</f>
        <v>0</v>
      </c>
      <c r="BF367" s="227">
        <f>IF(N367="snížená",J367,0)</f>
        <v>0</v>
      </c>
      <c r="BG367" s="227">
        <f>IF(N367="zákl. přenesená",J367,0)</f>
        <v>0</v>
      </c>
      <c r="BH367" s="227">
        <f>IF(N367="sníž. přenesená",J367,0)</f>
        <v>0</v>
      </c>
      <c r="BI367" s="227">
        <f>IF(N367="nulová",J367,0)</f>
        <v>0</v>
      </c>
      <c r="BJ367" s="14" t="s">
        <v>82</v>
      </c>
      <c r="BK367" s="227">
        <f>ROUND(I367*H367,2)</f>
        <v>0</v>
      </c>
      <c r="BL367" s="14" t="s">
        <v>154</v>
      </c>
      <c r="BM367" s="226" t="s">
        <v>589</v>
      </c>
    </row>
    <row r="368" s="2" customFormat="1">
      <c r="A368" s="35"/>
      <c r="B368" s="36"/>
      <c r="C368" s="37"/>
      <c r="D368" s="228" t="s">
        <v>129</v>
      </c>
      <c r="E368" s="37"/>
      <c r="F368" s="229" t="s">
        <v>588</v>
      </c>
      <c r="G368" s="37"/>
      <c r="H368" s="37"/>
      <c r="I368" s="230"/>
      <c r="J368" s="37"/>
      <c r="K368" s="37"/>
      <c r="L368" s="41"/>
      <c r="M368" s="231"/>
      <c r="N368" s="232"/>
      <c r="O368" s="88"/>
      <c r="P368" s="88"/>
      <c r="Q368" s="88"/>
      <c r="R368" s="88"/>
      <c r="S368" s="88"/>
      <c r="T368" s="89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4" t="s">
        <v>129</v>
      </c>
      <c r="AU368" s="14" t="s">
        <v>84</v>
      </c>
    </row>
    <row r="369" s="2" customFormat="1" ht="24.15" customHeight="1">
      <c r="A369" s="35"/>
      <c r="B369" s="36"/>
      <c r="C369" s="215" t="s">
        <v>590</v>
      </c>
      <c r="D369" s="215" t="s">
        <v>124</v>
      </c>
      <c r="E369" s="216" t="s">
        <v>591</v>
      </c>
      <c r="F369" s="217" t="s">
        <v>592</v>
      </c>
      <c r="G369" s="218" t="s">
        <v>127</v>
      </c>
      <c r="H369" s="219">
        <v>5.3399999999999999</v>
      </c>
      <c r="I369" s="220"/>
      <c r="J369" s="221">
        <f>ROUND(I369*H369,2)</f>
        <v>0</v>
      </c>
      <c r="K369" s="217" t="s">
        <v>1</v>
      </c>
      <c r="L369" s="41"/>
      <c r="M369" s="222" t="s">
        <v>1</v>
      </c>
      <c r="N369" s="223" t="s">
        <v>39</v>
      </c>
      <c r="O369" s="88"/>
      <c r="P369" s="224">
        <f>O369*H369</f>
        <v>0</v>
      </c>
      <c r="Q369" s="224">
        <v>0</v>
      </c>
      <c r="R369" s="224">
        <f>Q369*H369</f>
        <v>0</v>
      </c>
      <c r="S369" s="224">
        <v>0</v>
      </c>
      <c r="T369" s="225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26" t="s">
        <v>154</v>
      </c>
      <c r="AT369" s="226" t="s">
        <v>124</v>
      </c>
      <c r="AU369" s="226" t="s">
        <v>84</v>
      </c>
      <c r="AY369" s="14" t="s">
        <v>122</v>
      </c>
      <c r="BE369" s="227">
        <f>IF(N369="základní",J369,0)</f>
        <v>0</v>
      </c>
      <c r="BF369" s="227">
        <f>IF(N369="snížená",J369,0)</f>
        <v>0</v>
      </c>
      <c r="BG369" s="227">
        <f>IF(N369="zákl. přenesená",J369,0)</f>
        <v>0</v>
      </c>
      <c r="BH369" s="227">
        <f>IF(N369="sníž. přenesená",J369,0)</f>
        <v>0</v>
      </c>
      <c r="BI369" s="227">
        <f>IF(N369="nulová",J369,0)</f>
        <v>0</v>
      </c>
      <c r="BJ369" s="14" t="s">
        <v>82</v>
      </c>
      <c r="BK369" s="227">
        <f>ROUND(I369*H369,2)</f>
        <v>0</v>
      </c>
      <c r="BL369" s="14" t="s">
        <v>154</v>
      </c>
      <c r="BM369" s="226" t="s">
        <v>593</v>
      </c>
    </row>
    <row r="370" s="2" customFormat="1">
      <c r="A370" s="35"/>
      <c r="B370" s="36"/>
      <c r="C370" s="37"/>
      <c r="D370" s="228" t="s">
        <v>129</v>
      </c>
      <c r="E370" s="37"/>
      <c r="F370" s="229" t="s">
        <v>592</v>
      </c>
      <c r="G370" s="37"/>
      <c r="H370" s="37"/>
      <c r="I370" s="230"/>
      <c r="J370" s="37"/>
      <c r="K370" s="37"/>
      <c r="L370" s="41"/>
      <c r="M370" s="231"/>
      <c r="N370" s="232"/>
      <c r="O370" s="88"/>
      <c r="P370" s="88"/>
      <c r="Q370" s="88"/>
      <c r="R370" s="88"/>
      <c r="S370" s="88"/>
      <c r="T370" s="89"/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T370" s="14" t="s">
        <v>129</v>
      </c>
      <c r="AU370" s="14" t="s">
        <v>84</v>
      </c>
    </row>
    <row r="371" s="12" customFormat="1" ht="22.8" customHeight="1">
      <c r="A371" s="12"/>
      <c r="B371" s="199"/>
      <c r="C371" s="200"/>
      <c r="D371" s="201" t="s">
        <v>73</v>
      </c>
      <c r="E371" s="213" t="s">
        <v>594</v>
      </c>
      <c r="F371" s="213" t="s">
        <v>595</v>
      </c>
      <c r="G371" s="200"/>
      <c r="H371" s="200"/>
      <c r="I371" s="203"/>
      <c r="J371" s="214">
        <f>BK371</f>
        <v>0</v>
      </c>
      <c r="K371" s="200"/>
      <c r="L371" s="205"/>
      <c r="M371" s="206"/>
      <c r="N371" s="207"/>
      <c r="O371" s="207"/>
      <c r="P371" s="208">
        <f>SUM(P372:P385)</f>
        <v>0</v>
      </c>
      <c r="Q371" s="207"/>
      <c r="R371" s="208">
        <f>SUM(R372:R385)</f>
        <v>0</v>
      </c>
      <c r="S371" s="207"/>
      <c r="T371" s="209">
        <f>SUM(T372:T385)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10" t="s">
        <v>84</v>
      </c>
      <c r="AT371" s="211" t="s">
        <v>73</v>
      </c>
      <c r="AU371" s="211" t="s">
        <v>82</v>
      </c>
      <c r="AY371" s="210" t="s">
        <v>122</v>
      </c>
      <c r="BK371" s="212">
        <f>SUM(BK372:BK385)</f>
        <v>0</v>
      </c>
    </row>
    <row r="372" s="2" customFormat="1" ht="24.15" customHeight="1">
      <c r="A372" s="35"/>
      <c r="B372" s="36"/>
      <c r="C372" s="215" t="s">
        <v>388</v>
      </c>
      <c r="D372" s="215" t="s">
        <v>124</v>
      </c>
      <c r="E372" s="216" t="s">
        <v>596</v>
      </c>
      <c r="F372" s="217" t="s">
        <v>597</v>
      </c>
      <c r="G372" s="218" t="s">
        <v>127</v>
      </c>
      <c r="H372" s="219">
        <v>39.880000000000003</v>
      </c>
      <c r="I372" s="220"/>
      <c r="J372" s="221">
        <f>ROUND(I372*H372,2)</f>
        <v>0</v>
      </c>
      <c r="K372" s="217" t="s">
        <v>1</v>
      </c>
      <c r="L372" s="41"/>
      <c r="M372" s="222" t="s">
        <v>1</v>
      </c>
      <c r="N372" s="223" t="s">
        <v>39</v>
      </c>
      <c r="O372" s="88"/>
      <c r="P372" s="224">
        <f>O372*H372</f>
        <v>0</v>
      </c>
      <c r="Q372" s="224">
        <v>0</v>
      </c>
      <c r="R372" s="224">
        <f>Q372*H372</f>
        <v>0</v>
      </c>
      <c r="S372" s="224">
        <v>0</v>
      </c>
      <c r="T372" s="225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26" t="s">
        <v>154</v>
      </c>
      <c r="AT372" s="226" t="s">
        <v>124</v>
      </c>
      <c r="AU372" s="226" t="s">
        <v>84</v>
      </c>
      <c r="AY372" s="14" t="s">
        <v>122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14" t="s">
        <v>82</v>
      </c>
      <c r="BK372" s="227">
        <f>ROUND(I372*H372,2)</f>
        <v>0</v>
      </c>
      <c r="BL372" s="14" t="s">
        <v>154</v>
      </c>
      <c r="BM372" s="226" t="s">
        <v>598</v>
      </c>
    </row>
    <row r="373" s="2" customFormat="1">
      <c r="A373" s="35"/>
      <c r="B373" s="36"/>
      <c r="C373" s="37"/>
      <c r="D373" s="228" t="s">
        <v>129</v>
      </c>
      <c r="E373" s="37"/>
      <c r="F373" s="229" t="s">
        <v>597</v>
      </c>
      <c r="G373" s="37"/>
      <c r="H373" s="37"/>
      <c r="I373" s="230"/>
      <c r="J373" s="37"/>
      <c r="K373" s="37"/>
      <c r="L373" s="41"/>
      <c r="M373" s="231"/>
      <c r="N373" s="232"/>
      <c r="O373" s="88"/>
      <c r="P373" s="88"/>
      <c r="Q373" s="88"/>
      <c r="R373" s="88"/>
      <c r="S373" s="88"/>
      <c r="T373" s="89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4" t="s">
        <v>129</v>
      </c>
      <c r="AU373" s="14" t="s">
        <v>84</v>
      </c>
    </row>
    <row r="374" s="2" customFormat="1" ht="24.15" customHeight="1">
      <c r="A374" s="35"/>
      <c r="B374" s="36"/>
      <c r="C374" s="215" t="s">
        <v>599</v>
      </c>
      <c r="D374" s="215" t="s">
        <v>124</v>
      </c>
      <c r="E374" s="216" t="s">
        <v>600</v>
      </c>
      <c r="F374" s="217" t="s">
        <v>601</v>
      </c>
      <c r="G374" s="218" t="s">
        <v>127</v>
      </c>
      <c r="H374" s="219">
        <v>39.880000000000003</v>
      </c>
      <c r="I374" s="220"/>
      <c r="J374" s="221">
        <f>ROUND(I374*H374,2)</f>
        <v>0</v>
      </c>
      <c r="K374" s="217" t="s">
        <v>1</v>
      </c>
      <c r="L374" s="41"/>
      <c r="M374" s="222" t="s">
        <v>1</v>
      </c>
      <c r="N374" s="223" t="s">
        <v>39</v>
      </c>
      <c r="O374" s="88"/>
      <c r="P374" s="224">
        <f>O374*H374</f>
        <v>0</v>
      </c>
      <c r="Q374" s="224">
        <v>0</v>
      </c>
      <c r="R374" s="224">
        <f>Q374*H374</f>
        <v>0</v>
      </c>
      <c r="S374" s="224">
        <v>0</v>
      </c>
      <c r="T374" s="225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26" t="s">
        <v>154</v>
      </c>
      <c r="AT374" s="226" t="s">
        <v>124</v>
      </c>
      <c r="AU374" s="226" t="s">
        <v>84</v>
      </c>
      <c r="AY374" s="14" t="s">
        <v>122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14" t="s">
        <v>82</v>
      </c>
      <c r="BK374" s="227">
        <f>ROUND(I374*H374,2)</f>
        <v>0</v>
      </c>
      <c r="BL374" s="14" t="s">
        <v>154</v>
      </c>
      <c r="BM374" s="226" t="s">
        <v>602</v>
      </c>
    </row>
    <row r="375" s="2" customFormat="1">
      <c r="A375" s="35"/>
      <c r="B375" s="36"/>
      <c r="C375" s="37"/>
      <c r="D375" s="228" t="s">
        <v>129</v>
      </c>
      <c r="E375" s="37"/>
      <c r="F375" s="229" t="s">
        <v>601</v>
      </c>
      <c r="G375" s="37"/>
      <c r="H375" s="37"/>
      <c r="I375" s="230"/>
      <c r="J375" s="37"/>
      <c r="K375" s="37"/>
      <c r="L375" s="41"/>
      <c r="M375" s="231"/>
      <c r="N375" s="232"/>
      <c r="O375" s="88"/>
      <c r="P375" s="88"/>
      <c r="Q375" s="88"/>
      <c r="R375" s="88"/>
      <c r="S375" s="88"/>
      <c r="T375" s="89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4" t="s">
        <v>129</v>
      </c>
      <c r="AU375" s="14" t="s">
        <v>84</v>
      </c>
    </row>
    <row r="376" s="2" customFormat="1" ht="24.15" customHeight="1">
      <c r="A376" s="35"/>
      <c r="B376" s="36"/>
      <c r="C376" s="215" t="s">
        <v>392</v>
      </c>
      <c r="D376" s="215" t="s">
        <v>124</v>
      </c>
      <c r="E376" s="216" t="s">
        <v>603</v>
      </c>
      <c r="F376" s="217" t="s">
        <v>604</v>
      </c>
      <c r="G376" s="218" t="s">
        <v>605</v>
      </c>
      <c r="H376" s="219">
        <v>3</v>
      </c>
      <c r="I376" s="220"/>
      <c r="J376" s="221">
        <f>ROUND(I376*H376,2)</f>
        <v>0</v>
      </c>
      <c r="K376" s="217" t="s">
        <v>1</v>
      </c>
      <c r="L376" s="41"/>
      <c r="M376" s="222" t="s">
        <v>1</v>
      </c>
      <c r="N376" s="223" t="s">
        <v>39</v>
      </c>
      <c r="O376" s="88"/>
      <c r="P376" s="224">
        <f>O376*H376</f>
        <v>0</v>
      </c>
      <c r="Q376" s="224">
        <v>0</v>
      </c>
      <c r="R376" s="224">
        <f>Q376*H376</f>
        <v>0</v>
      </c>
      <c r="S376" s="224">
        <v>0</v>
      </c>
      <c r="T376" s="225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26" t="s">
        <v>154</v>
      </c>
      <c r="AT376" s="226" t="s">
        <v>124</v>
      </c>
      <c r="AU376" s="226" t="s">
        <v>84</v>
      </c>
      <c r="AY376" s="14" t="s">
        <v>122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14" t="s">
        <v>82</v>
      </c>
      <c r="BK376" s="227">
        <f>ROUND(I376*H376,2)</f>
        <v>0</v>
      </c>
      <c r="BL376" s="14" t="s">
        <v>154</v>
      </c>
      <c r="BM376" s="226" t="s">
        <v>606</v>
      </c>
    </row>
    <row r="377" s="2" customFormat="1">
      <c r="A377" s="35"/>
      <c r="B377" s="36"/>
      <c r="C377" s="37"/>
      <c r="D377" s="228" t="s">
        <v>129</v>
      </c>
      <c r="E377" s="37"/>
      <c r="F377" s="229" t="s">
        <v>604</v>
      </c>
      <c r="G377" s="37"/>
      <c r="H377" s="37"/>
      <c r="I377" s="230"/>
      <c r="J377" s="37"/>
      <c r="K377" s="37"/>
      <c r="L377" s="41"/>
      <c r="M377" s="231"/>
      <c r="N377" s="232"/>
      <c r="O377" s="88"/>
      <c r="P377" s="88"/>
      <c r="Q377" s="88"/>
      <c r="R377" s="88"/>
      <c r="S377" s="88"/>
      <c r="T377" s="89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4" t="s">
        <v>129</v>
      </c>
      <c r="AU377" s="14" t="s">
        <v>84</v>
      </c>
    </row>
    <row r="378" s="2" customFormat="1" ht="24.15" customHeight="1">
      <c r="A378" s="35"/>
      <c r="B378" s="36"/>
      <c r="C378" s="215" t="s">
        <v>607</v>
      </c>
      <c r="D378" s="215" t="s">
        <v>124</v>
      </c>
      <c r="E378" s="216" t="s">
        <v>608</v>
      </c>
      <c r="F378" s="217" t="s">
        <v>609</v>
      </c>
      <c r="G378" s="218" t="s">
        <v>605</v>
      </c>
      <c r="H378" s="219">
        <v>1</v>
      </c>
      <c r="I378" s="220"/>
      <c r="J378" s="221">
        <f>ROUND(I378*H378,2)</f>
        <v>0</v>
      </c>
      <c r="K378" s="217" t="s">
        <v>1</v>
      </c>
      <c r="L378" s="41"/>
      <c r="M378" s="222" t="s">
        <v>1</v>
      </c>
      <c r="N378" s="223" t="s">
        <v>39</v>
      </c>
      <c r="O378" s="88"/>
      <c r="P378" s="224">
        <f>O378*H378</f>
        <v>0</v>
      </c>
      <c r="Q378" s="224">
        <v>0</v>
      </c>
      <c r="R378" s="224">
        <f>Q378*H378</f>
        <v>0</v>
      </c>
      <c r="S378" s="224">
        <v>0</v>
      </c>
      <c r="T378" s="225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26" t="s">
        <v>154</v>
      </c>
      <c r="AT378" s="226" t="s">
        <v>124</v>
      </c>
      <c r="AU378" s="226" t="s">
        <v>84</v>
      </c>
      <c r="AY378" s="14" t="s">
        <v>122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14" t="s">
        <v>82</v>
      </c>
      <c r="BK378" s="227">
        <f>ROUND(I378*H378,2)</f>
        <v>0</v>
      </c>
      <c r="BL378" s="14" t="s">
        <v>154</v>
      </c>
      <c r="BM378" s="226" t="s">
        <v>610</v>
      </c>
    </row>
    <row r="379" s="2" customFormat="1">
      <c r="A379" s="35"/>
      <c r="B379" s="36"/>
      <c r="C379" s="37"/>
      <c r="D379" s="228" t="s">
        <v>129</v>
      </c>
      <c r="E379" s="37"/>
      <c r="F379" s="229" t="s">
        <v>609</v>
      </c>
      <c r="G379" s="37"/>
      <c r="H379" s="37"/>
      <c r="I379" s="230"/>
      <c r="J379" s="37"/>
      <c r="K379" s="37"/>
      <c r="L379" s="41"/>
      <c r="M379" s="231"/>
      <c r="N379" s="232"/>
      <c r="O379" s="88"/>
      <c r="P379" s="88"/>
      <c r="Q379" s="88"/>
      <c r="R379" s="88"/>
      <c r="S379" s="88"/>
      <c r="T379" s="89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4" t="s">
        <v>129</v>
      </c>
      <c r="AU379" s="14" t="s">
        <v>84</v>
      </c>
    </row>
    <row r="380" s="2" customFormat="1" ht="24.15" customHeight="1">
      <c r="A380" s="35"/>
      <c r="B380" s="36"/>
      <c r="C380" s="215" t="s">
        <v>398</v>
      </c>
      <c r="D380" s="215" t="s">
        <v>124</v>
      </c>
      <c r="E380" s="216" t="s">
        <v>611</v>
      </c>
      <c r="F380" s="217" t="s">
        <v>612</v>
      </c>
      <c r="G380" s="218" t="s">
        <v>613</v>
      </c>
      <c r="H380" s="219">
        <v>1</v>
      </c>
      <c r="I380" s="220"/>
      <c r="J380" s="221">
        <f>ROUND(I380*H380,2)</f>
        <v>0</v>
      </c>
      <c r="K380" s="217" t="s">
        <v>1</v>
      </c>
      <c r="L380" s="41"/>
      <c r="M380" s="222" t="s">
        <v>1</v>
      </c>
      <c r="N380" s="223" t="s">
        <v>39</v>
      </c>
      <c r="O380" s="88"/>
      <c r="P380" s="224">
        <f>O380*H380</f>
        <v>0</v>
      </c>
      <c r="Q380" s="224">
        <v>0</v>
      </c>
      <c r="R380" s="224">
        <f>Q380*H380</f>
        <v>0</v>
      </c>
      <c r="S380" s="224">
        <v>0</v>
      </c>
      <c r="T380" s="225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26" t="s">
        <v>154</v>
      </c>
      <c r="AT380" s="226" t="s">
        <v>124</v>
      </c>
      <c r="AU380" s="226" t="s">
        <v>84</v>
      </c>
      <c r="AY380" s="14" t="s">
        <v>122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14" t="s">
        <v>82</v>
      </c>
      <c r="BK380" s="227">
        <f>ROUND(I380*H380,2)</f>
        <v>0</v>
      </c>
      <c r="BL380" s="14" t="s">
        <v>154</v>
      </c>
      <c r="BM380" s="226" t="s">
        <v>614</v>
      </c>
    </row>
    <row r="381" s="2" customFormat="1">
      <c r="A381" s="35"/>
      <c r="B381" s="36"/>
      <c r="C381" s="37"/>
      <c r="D381" s="228" t="s">
        <v>129</v>
      </c>
      <c r="E381" s="37"/>
      <c r="F381" s="229" t="s">
        <v>612</v>
      </c>
      <c r="G381" s="37"/>
      <c r="H381" s="37"/>
      <c r="I381" s="230"/>
      <c r="J381" s="37"/>
      <c r="K381" s="37"/>
      <c r="L381" s="41"/>
      <c r="M381" s="231"/>
      <c r="N381" s="232"/>
      <c r="O381" s="88"/>
      <c r="P381" s="88"/>
      <c r="Q381" s="88"/>
      <c r="R381" s="88"/>
      <c r="S381" s="88"/>
      <c r="T381" s="89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4" t="s">
        <v>129</v>
      </c>
      <c r="AU381" s="14" t="s">
        <v>84</v>
      </c>
    </row>
    <row r="382" s="2" customFormat="1" ht="16.5" customHeight="1">
      <c r="A382" s="35"/>
      <c r="B382" s="36"/>
      <c r="C382" s="215" t="s">
        <v>615</v>
      </c>
      <c r="D382" s="215" t="s">
        <v>124</v>
      </c>
      <c r="E382" s="216" t="s">
        <v>616</v>
      </c>
      <c r="F382" s="217" t="s">
        <v>617</v>
      </c>
      <c r="G382" s="218" t="s">
        <v>613</v>
      </c>
      <c r="H382" s="219">
        <v>1</v>
      </c>
      <c r="I382" s="220"/>
      <c r="J382" s="221">
        <f>ROUND(I382*H382,2)</f>
        <v>0</v>
      </c>
      <c r="K382" s="217" t="s">
        <v>1</v>
      </c>
      <c r="L382" s="41"/>
      <c r="M382" s="222" t="s">
        <v>1</v>
      </c>
      <c r="N382" s="223" t="s">
        <v>39</v>
      </c>
      <c r="O382" s="88"/>
      <c r="P382" s="224">
        <f>O382*H382</f>
        <v>0</v>
      </c>
      <c r="Q382" s="224">
        <v>0</v>
      </c>
      <c r="R382" s="224">
        <f>Q382*H382</f>
        <v>0</v>
      </c>
      <c r="S382" s="224">
        <v>0</v>
      </c>
      <c r="T382" s="225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26" t="s">
        <v>154</v>
      </c>
      <c r="AT382" s="226" t="s">
        <v>124</v>
      </c>
      <c r="AU382" s="226" t="s">
        <v>84</v>
      </c>
      <c r="AY382" s="14" t="s">
        <v>122</v>
      </c>
      <c r="BE382" s="227">
        <f>IF(N382="základní",J382,0)</f>
        <v>0</v>
      </c>
      <c r="BF382" s="227">
        <f>IF(N382="snížená",J382,0)</f>
        <v>0</v>
      </c>
      <c r="BG382" s="227">
        <f>IF(N382="zákl. přenesená",J382,0)</f>
        <v>0</v>
      </c>
      <c r="BH382" s="227">
        <f>IF(N382="sníž. přenesená",J382,0)</f>
        <v>0</v>
      </c>
      <c r="BI382" s="227">
        <f>IF(N382="nulová",J382,0)</f>
        <v>0</v>
      </c>
      <c r="BJ382" s="14" t="s">
        <v>82</v>
      </c>
      <c r="BK382" s="227">
        <f>ROUND(I382*H382,2)</f>
        <v>0</v>
      </c>
      <c r="BL382" s="14" t="s">
        <v>154</v>
      </c>
      <c r="BM382" s="226" t="s">
        <v>618</v>
      </c>
    </row>
    <row r="383" s="2" customFormat="1">
      <c r="A383" s="35"/>
      <c r="B383" s="36"/>
      <c r="C383" s="37"/>
      <c r="D383" s="228" t="s">
        <v>129</v>
      </c>
      <c r="E383" s="37"/>
      <c r="F383" s="229" t="s">
        <v>617</v>
      </c>
      <c r="G383" s="37"/>
      <c r="H383" s="37"/>
      <c r="I383" s="230"/>
      <c r="J383" s="37"/>
      <c r="K383" s="37"/>
      <c r="L383" s="41"/>
      <c r="M383" s="231"/>
      <c r="N383" s="232"/>
      <c r="O383" s="88"/>
      <c r="P383" s="88"/>
      <c r="Q383" s="88"/>
      <c r="R383" s="88"/>
      <c r="S383" s="88"/>
      <c r="T383" s="89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T383" s="14" t="s">
        <v>129</v>
      </c>
      <c r="AU383" s="14" t="s">
        <v>84</v>
      </c>
    </row>
    <row r="384" s="2" customFormat="1" ht="33" customHeight="1">
      <c r="A384" s="35"/>
      <c r="B384" s="36"/>
      <c r="C384" s="215" t="s">
        <v>401</v>
      </c>
      <c r="D384" s="215" t="s">
        <v>124</v>
      </c>
      <c r="E384" s="216" t="s">
        <v>619</v>
      </c>
      <c r="F384" s="217" t="s">
        <v>620</v>
      </c>
      <c r="G384" s="218" t="s">
        <v>127</v>
      </c>
      <c r="H384" s="219">
        <v>39.880000000000003</v>
      </c>
      <c r="I384" s="220"/>
      <c r="J384" s="221">
        <f>ROUND(I384*H384,2)</f>
        <v>0</v>
      </c>
      <c r="K384" s="217" t="s">
        <v>1</v>
      </c>
      <c r="L384" s="41"/>
      <c r="M384" s="222" t="s">
        <v>1</v>
      </c>
      <c r="N384" s="223" t="s">
        <v>39</v>
      </c>
      <c r="O384" s="88"/>
      <c r="P384" s="224">
        <f>O384*H384</f>
        <v>0</v>
      </c>
      <c r="Q384" s="224">
        <v>0</v>
      </c>
      <c r="R384" s="224">
        <f>Q384*H384</f>
        <v>0</v>
      </c>
      <c r="S384" s="224">
        <v>0</v>
      </c>
      <c r="T384" s="225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26" t="s">
        <v>154</v>
      </c>
      <c r="AT384" s="226" t="s">
        <v>124</v>
      </c>
      <c r="AU384" s="226" t="s">
        <v>84</v>
      </c>
      <c r="AY384" s="14" t="s">
        <v>122</v>
      </c>
      <c r="BE384" s="227">
        <f>IF(N384="základní",J384,0)</f>
        <v>0</v>
      </c>
      <c r="BF384" s="227">
        <f>IF(N384="snížená",J384,0)</f>
        <v>0</v>
      </c>
      <c r="BG384" s="227">
        <f>IF(N384="zákl. přenesená",J384,0)</f>
        <v>0</v>
      </c>
      <c r="BH384" s="227">
        <f>IF(N384="sníž. přenesená",J384,0)</f>
        <v>0</v>
      </c>
      <c r="BI384" s="227">
        <f>IF(N384="nulová",J384,0)</f>
        <v>0</v>
      </c>
      <c r="BJ384" s="14" t="s">
        <v>82</v>
      </c>
      <c r="BK384" s="227">
        <f>ROUND(I384*H384,2)</f>
        <v>0</v>
      </c>
      <c r="BL384" s="14" t="s">
        <v>154</v>
      </c>
      <c r="BM384" s="226" t="s">
        <v>621</v>
      </c>
    </row>
    <row r="385" s="2" customFormat="1">
      <c r="A385" s="35"/>
      <c r="B385" s="36"/>
      <c r="C385" s="37"/>
      <c r="D385" s="228" t="s">
        <v>129</v>
      </c>
      <c r="E385" s="37"/>
      <c r="F385" s="229" t="s">
        <v>620</v>
      </c>
      <c r="G385" s="37"/>
      <c r="H385" s="37"/>
      <c r="I385" s="230"/>
      <c r="J385" s="37"/>
      <c r="K385" s="37"/>
      <c r="L385" s="41"/>
      <c r="M385" s="243"/>
      <c r="N385" s="244"/>
      <c r="O385" s="245"/>
      <c r="P385" s="245"/>
      <c r="Q385" s="245"/>
      <c r="R385" s="245"/>
      <c r="S385" s="245"/>
      <c r="T385" s="246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4" t="s">
        <v>129</v>
      </c>
      <c r="AU385" s="14" t="s">
        <v>84</v>
      </c>
    </row>
    <row r="386" s="2" customFormat="1" ht="6.96" customHeight="1">
      <c r="A386" s="35"/>
      <c r="B386" s="63"/>
      <c r="C386" s="64"/>
      <c r="D386" s="64"/>
      <c r="E386" s="64"/>
      <c r="F386" s="64"/>
      <c r="G386" s="64"/>
      <c r="H386" s="64"/>
      <c r="I386" s="64"/>
      <c r="J386" s="64"/>
      <c r="K386" s="64"/>
      <c r="L386" s="41"/>
      <c r="M386" s="35"/>
      <c r="O386" s="35"/>
      <c r="P386" s="35"/>
      <c r="Q386" s="35"/>
      <c r="R386" s="35"/>
      <c r="S386" s="35"/>
      <c r="T386" s="35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</row>
  </sheetData>
  <sheetProtection sheet="1" autoFilter="0" formatColumns="0" formatRows="0" objects="1" scenarios="1" spinCount="100000" saltValue="HCqbAgpc0GsFXCfaojH3xH9hibDmJWoi3rHrBxFGvrAxSjDXpOe8QuV7yzGdjEdd+NZWETc3oOn4Q9UqMmfmnQ==" hashValue="w0AZgvde4ZQzP9ZubFFmcvpo48Nr8LQFwvAxYRsOLJ2Qt0ToOelc2gYVn+ulgQDPTMIOy9/Jjrfm0jCMTThxhw==" algorithmName="SHA-512" password="CC35"/>
  <autoFilter ref="C133:K385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94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Doudleby nad Orlicí - stavědlo II. - napojení kanalizace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622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26</v>
      </c>
      <c r="G12" s="35"/>
      <c r="H12" s="35"/>
      <c r="I12" s="137" t="s">
        <v>22</v>
      </c>
      <c r="J12" s="141" t="str">
        <f>'Rekapitulace stavby'!AN8</f>
        <v>30. 5. 2023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ROUND((SUM(BE124:BE242)),  2)</f>
        <v>0</v>
      </c>
      <c r="G33" s="35"/>
      <c r="H33" s="35"/>
      <c r="I33" s="152">
        <v>0.20999999999999999</v>
      </c>
      <c r="J33" s="151">
        <f>ROUND(((SUM(BE124:BE242))*I33),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ROUND((SUM(BF124:BF242)),  2)</f>
        <v>0</v>
      </c>
      <c r="G34" s="35"/>
      <c r="H34" s="35"/>
      <c r="I34" s="152">
        <v>0.14999999999999999</v>
      </c>
      <c r="J34" s="151">
        <f>ROUND(((SUM(BF124:BF242))*I34),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ROUND((SUM(BG124:BG242)),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ROUND((SUM(BH124:BH242)),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ROUND((SUM(BI124:BI242)),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Doudleby nad Orlicí - stavědlo II. - napojení kanalizace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Objekt3 - SO 02 Technika prostředí stavby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30. 5. 2023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98</v>
      </c>
      <c r="D94" s="173"/>
      <c r="E94" s="173"/>
      <c r="F94" s="173"/>
      <c r="G94" s="173"/>
      <c r="H94" s="173"/>
      <c r="I94" s="173"/>
      <c r="J94" s="174" t="s">
        <v>99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100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76"/>
      <c r="C97" s="177"/>
      <c r="D97" s="178" t="s">
        <v>105</v>
      </c>
      <c r="E97" s="179"/>
      <c r="F97" s="179"/>
      <c r="G97" s="179"/>
      <c r="H97" s="179"/>
      <c r="I97" s="179"/>
      <c r="J97" s="180">
        <f>J125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6"/>
      <c r="C98" s="177"/>
      <c r="D98" s="178" t="s">
        <v>623</v>
      </c>
      <c r="E98" s="179"/>
      <c r="F98" s="179"/>
      <c r="G98" s="179"/>
      <c r="H98" s="179"/>
      <c r="I98" s="179"/>
      <c r="J98" s="180">
        <f>J126</f>
        <v>0</v>
      </c>
      <c r="K98" s="177"/>
      <c r="L98" s="18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2"/>
      <c r="C99" s="183"/>
      <c r="D99" s="184" t="s">
        <v>106</v>
      </c>
      <c r="E99" s="185"/>
      <c r="F99" s="185"/>
      <c r="G99" s="185"/>
      <c r="H99" s="185"/>
      <c r="I99" s="185"/>
      <c r="J99" s="186">
        <f>J127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624</v>
      </c>
      <c r="E100" s="185"/>
      <c r="F100" s="185"/>
      <c r="G100" s="185"/>
      <c r="H100" s="185"/>
      <c r="I100" s="185"/>
      <c r="J100" s="186">
        <f>J138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625</v>
      </c>
      <c r="E101" s="185"/>
      <c r="F101" s="185"/>
      <c r="G101" s="185"/>
      <c r="H101" s="185"/>
      <c r="I101" s="185"/>
      <c r="J101" s="186">
        <f>J161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626</v>
      </c>
      <c r="E102" s="185"/>
      <c r="F102" s="185"/>
      <c r="G102" s="185"/>
      <c r="H102" s="185"/>
      <c r="I102" s="185"/>
      <c r="J102" s="186">
        <f>J180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627</v>
      </c>
      <c r="E103" s="185"/>
      <c r="F103" s="185"/>
      <c r="G103" s="185"/>
      <c r="H103" s="185"/>
      <c r="I103" s="185"/>
      <c r="J103" s="186">
        <f>J185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628</v>
      </c>
      <c r="E104" s="185"/>
      <c r="F104" s="185"/>
      <c r="G104" s="185"/>
      <c r="H104" s="185"/>
      <c r="I104" s="185"/>
      <c r="J104" s="186">
        <f>J240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107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71" t="str">
        <f>E7</f>
        <v>Doudleby nad Orlicí - stavědlo II. - napojení kanalizace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95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Objekt3 - SO 02 Technika prostředí stavby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F12</f>
        <v xml:space="preserve"> </v>
      </c>
      <c r="G118" s="37"/>
      <c r="H118" s="37"/>
      <c r="I118" s="29" t="s">
        <v>22</v>
      </c>
      <c r="J118" s="76" t="str">
        <f>IF(J12="","",J12)</f>
        <v>30. 5. 2023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E15</f>
        <v xml:space="preserve"> </v>
      </c>
      <c r="G120" s="37"/>
      <c r="H120" s="37"/>
      <c r="I120" s="29" t="s">
        <v>30</v>
      </c>
      <c r="J120" s="33" t="str">
        <f>E21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28</v>
      </c>
      <c r="D121" s="37"/>
      <c r="E121" s="37"/>
      <c r="F121" s="24" t="str">
        <f>IF(E18="","",E18)</f>
        <v>Vyplň údaj</v>
      </c>
      <c r="G121" s="37"/>
      <c r="H121" s="37"/>
      <c r="I121" s="29" t="s">
        <v>32</v>
      </c>
      <c r="J121" s="33" t="str">
        <f>E24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88"/>
      <c r="B123" s="189"/>
      <c r="C123" s="190" t="s">
        <v>108</v>
      </c>
      <c r="D123" s="191" t="s">
        <v>59</v>
      </c>
      <c r="E123" s="191" t="s">
        <v>55</v>
      </c>
      <c r="F123" s="191" t="s">
        <v>56</v>
      </c>
      <c r="G123" s="191" t="s">
        <v>109</v>
      </c>
      <c r="H123" s="191" t="s">
        <v>110</v>
      </c>
      <c r="I123" s="191" t="s">
        <v>111</v>
      </c>
      <c r="J123" s="191" t="s">
        <v>99</v>
      </c>
      <c r="K123" s="192" t="s">
        <v>112</v>
      </c>
      <c r="L123" s="193"/>
      <c r="M123" s="97" t="s">
        <v>1</v>
      </c>
      <c r="N123" s="98" t="s">
        <v>38</v>
      </c>
      <c r="O123" s="98" t="s">
        <v>113</v>
      </c>
      <c r="P123" s="98" t="s">
        <v>114</v>
      </c>
      <c r="Q123" s="98" t="s">
        <v>115</v>
      </c>
      <c r="R123" s="98" t="s">
        <v>116</v>
      </c>
      <c r="S123" s="98" t="s">
        <v>117</v>
      </c>
      <c r="T123" s="99" t="s">
        <v>118</v>
      </c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/>
    </row>
    <row r="124" s="2" customFormat="1" ht="22.8" customHeight="1">
      <c r="A124" s="35"/>
      <c r="B124" s="36"/>
      <c r="C124" s="104" t="s">
        <v>119</v>
      </c>
      <c r="D124" s="37"/>
      <c r="E124" s="37"/>
      <c r="F124" s="37"/>
      <c r="G124" s="37"/>
      <c r="H124" s="37"/>
      <c r="I124" s="37"/>
      <c r="J124" s="194">
        <f>BK124</f>
        <v>0</v>
      </c>
      <c r="K124" s="37"/>
      <c r="L124" s="41"/>
      <c r="M124" s="100"/>
      <c r="N124" s="195"/>
      <c r="O124" s="101"/>
      <c r="P124" s="196">
        <f>P125+P126</f>
        <v>0</v>
      </c>
      <c r="Q124" s="101"/>
      <c r="R124" s="196">
        <f>R125+R126</f>
        <v>0</v>
      </c>
      <c r="S124" s="101"/>
      <c r="T124" s="197">
        <f>T125+T126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73</v>
      </c>
      <c r="AU124" s="14" t="s">
        <v>101</v>
      </c>
      <c r="BK124" s="198">
        <f>BK125+BK126</f>
        <v>0</v>
      </c>
    </row>
    <row r="125" s="12" customFormat="1" ht="25.92" customHeight="1">
      <c r="A125" s="12"/>
      <c r="B125" s="199"/>
      <c r="C125" s="200"/>
      <c r="D125" s="201" t="s">
        <v>73</v>
      </c>
      <c r="E125" s="202" t="s">
        <v>183</v>
      </c>
      <c r="F125" s="202" t="s">
        <v>184</v>
      </c>
      <c r="G125" s="200"/>
      <c r="H125" s="200"/>
      <c r="I125" s="203"/>
      <c r="J125" s="204">
        <f>BK125</f>
        <v>0</v>
      </c>
      <c r="K125" s="200"/>
      <c r="L125" s="205"/>
      <c r="M125" s="206"/>
      <c r="N125" s="207"/>
      <c r="O125" s="207"/>
      <c r="P125" s="208">
        <v>0</v>
      </c>
      <c r="Q125" s="207"/>
      <c r="R125" s="208">
        <v>0</v>
      </c>
      <c r="S125" s="207"/>
      <c r="T125" s="209"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0" t="s">
        <v>84</v>
      </c>
      <c r="AT125" s="211" t="s">
        <v>73</v>
      </c>
      <c r="AU125" s="211" t="s">
        <v>74</v>
      </c>
      <c r="AY125" s="210" t="s">
        <v>122</v>
      </c>
      <c r="BK125" s="212">
        <v>0</v>
      </c>
    </row>
    <row r="126" s="12" customFormat="1" ht="25.92" customHeight="1">
      <c r="A126" s="12"/>
      <c r="B126" s="199"/>
      <c r="C126" s="200"/>
      <c r="D126" s="201" t="s">
        <v>73</v>
      </c>
      <c r="E126" s="202" t="s">
        <v>629</v>
      </c>
      <c r="F126" s="202" t="s">
        <v>1</v>
      </c>
      <c r="G126" s="200"/>
      <c r="H126" s="200"/>
      <c r="I126" s="203"/>
      <c r="J126" s="204">
        <f>BK126</f>
        <v>0</v>
      </c>
      <c r="K126" s="200"/>
      <c r="L126" s="205"/>
      <c r="M126" s="206"/>
      <c r="N126" s="207"/>
      <c r="O126" s="207"/>
      <c r="P126" s="208">
        <f>P127+P138+P161+P180+P185+P240</f>
        <v>0</v>
      </c>
      <c r="Q126" s="207"/>
      <c r="R126" s="208">
        <f>R127+R138+R161+R180+R185+R240</f>
        <v>0</v>
      </c>
      <c r="S126" s="207"/>
      <c r="T126" s="209">
        <f>T127+T138+T161+T180+T185+T240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82</v>
      </c>
      <c r="AT126" s="211" t="s">
        <v>73</v>
      </c>
      <c r="AU126" s="211" t="s">
        <v>74</v>
      </c>
      <c r="AY126" s="210" t="s">
        <v>122</v>
      </c>
      <c r="BK126" s="212">
        <f>BK127+BK138+BK161+BK180+BK185+BK240</f>
        <v>0</v>
      </c>
    </row>
    <row r="127" s="12" customFormat="1" ht="22.8" customHeight="1">
      <c r="A127" s="12"/>
      <c r="B127" s="199"/>
      <c r="C127" s="200"/>
      <c r="D127" s="201" t="s">
        <v>73</v>
      </c>
      <c r="E127" s="213" t="s">
        <v>185</v>
      </c>
      <c r="F127" s="213" t="s">
        <v>186</v>
      </c>
      <c r="G127" s="200"/>
      <c r="H127" s="200"/>
      <c r="I127" s="203"/>
      <c r="J127" s="214">
        <f>BK127</f>
        <v>0</v>
      </c>
      <c r="K127" s="200"/>
      <c r="L127" s="205"/>
      <c r="M127" s="206"/>
      <c r="N127" s="207"/>
      <c r="O127" s="207"/>
      <c r="P127" s="208">
        <f>SUM(P128:P137)</f>
        <v>0</v>
      </c>
      <c r="Q127" s="207"/>
      <c r="R127" s="208">
        <f>SUM(R128:R137)</f>
        <v>0</v>
      </c>
      <c r="S127" s="207"/>
      <c r="T127" s="209">
        <f>SUM(T128:T137)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84</v>
      </c>
      <c r="AT127" s="211" t="s">
        <v>73</v>
      </c>
      <c r="AU127" s="211" t="s">
        <v>82</v>
      </c>
      <c r="AY127" s="210" t="s">
        <v>122</v>
      </c>
      <c r="BK127" s="212">
        <f>SUM(BK128:BK137)</f>
        <v>0</v>
      </c>
    </row>
    <row r="128" s="2" customFormat="1" ht="16.5" customHeight="1">
      <c r="A128" s="35"/>
      <c r="B128" s="36"/>
      <c r="C128" s="215" t="s">
        <v>82</v>
      </c>
      <c r="D128" s="215" t="s">
        <v>124</v>
      </c>
      <c r="E128" s="216" t="s">
        <v>630</v>
      </c>
      <c r="F128" s="217" t="s">
        <v>631</v>
      </c>
      <c r="G128" s="218" t="s">
        <v>132</v>
      </c>
      <c r="H128" s="219">
        <v>1</v>
      </c>
      <c r="I128" s="220"/>
      <c r="J128" s="221">
        <f>ROUND(I128*H128,2)</f>
        <v>0</v>
      </c>
      <c r="K128" s="217" t="s">
        <v>1</v>
      </c>
      <c r="L128" s="41"/>
      <c r="M128" s="222" t="s">
        <v>1</v>
      </c>
      <c r="N128" s="223" t="s">
        <v>39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154</v>
      </c>
      <c r="AT128" s="226" t="s">
        <v>124</v>
      </c>
      <c r="AU128" s="226" t="s">
        <v>84</v>
      </c>
      <c r="AY128" s="14" t="s">
        <v>122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82</v>
      </c>
      <c r="BK128" s="227">
        <f>ROUND(I128*H128,2)</f>
        <v>0</v>
      </c>
      <c r="BL128" s="14" t="s">
        <v>154</v>
      </c>
      <c r="BM128" s="226" t="s">
        <v>84</v>
      </c>
    </row>
    <row r="129" s="2" customFormat="1">
      <c r="A129" s="35"/>
      <c r="B129" s="36"/>
      <c r="C129" s="37"/>
      <c r="D129" s="228" t="s">
        <v>129</v>
      </c>
      <c r="E129" s="37"/>
      <c r="F129" s="229" t="s">
        <v>631</v>
      </c>
      <c r="G129" s="37"/>
      <c r="H129" s="37"/>
      <c r="I129" s="230"/>
      <c r="J129" s="37"/>
      <c r="K129" s="37"/>
      <c r="L129" s="41"/>
      <c r="M129" s="231"/>
      <c r="N129" s="232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129</v>
      </c>
      <c r="AU129" s="14" t="s">
        <v>84</v>
      </c>
    </row>
    <row r="130" s="2" customFormat="1" ht="16.5" customHeight="1">
      <c r="A130" s="35"/>
      <c r="B130" s="36"/>
      <c r="C130" s="215" t="s">
        <v>84</v>
      </c>
      <c r="D130" s="215" t="s">
        <v>124</v>
      </c>
      <c r="E130" s="216" t="s">
        <v>632</v>
      </c>
      <c r="F130" s="217" t="s">
        <v>633</v>
      </c>
      <c r="G130" s="218" t="s">
        <v>231</v>
      </c>
      <c r="H130" s="219">
        <v>1</v>
      </c>
      <c r="I130" s="220"/>
      <c r="J130" s="221">
        <f>ROUND(I130*H130,2)</f>
        <v>0</v>
      </c>
      <c r="K130" s="217" t="s">
        <v>1</v>
      </c>
      <c r="L130" s="41"/>
      <c r="M130" s="222" t="s">
        <v>1</v>
      </c>
      <c r="N130" s="223" t="s">
        <v>39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154</v>
      </c>
      <c r="AT130" s="226" t="s">
        <v>124</v>
      </c>
      <c r="AU130" s="226" t="s">
        <v>84</v>
      </c>
      <c r="AY130" s="14" t="s">
        <v>122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82</v>
      </c>
      <c r="BK130" s="227">
        <f>ROUND(I130*H130,2)</f>
        <v>0</v>
      </c>
      <c r="BL130" s="14" t="s">
        <v>154</v>
      </c>
      <c r="BM130" s="226" t="s">
        <v>128</v>
      </c>
    </row>
    <row r="131" s="2" customFormat="1">
      <c r="A131" s="35"/>
      <c r="B131" s="36"/>
      <c r="C131" s="37"/>
      <c r="D131" s="228" t="s">
        <v>129</v>
      </c>
      <c r="E131" s="37"/>
      <c r="F131" s="229" t="s">
        <v>633</v>
      </c>
      <c r="G131" s="37"/>
      <c r="H131" s="37"/>
      <c r="I131" s="230"/>
      <c r="J131" s="37"/>
      <c r="K131" s="37"/>
      <c r="L131" s="41"/>
      <c r="M131" s="231"/>
      <c r="N131" s="232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129</v>
      </c>
      <c r="AU131" s="14" t="s">
        <v>84</v>
      </c>
    </row>
    <row r="132" s="2" customFormat="1" ht="21.75" customHeight="1">
      <c r="A132" s="35"/>
      <c r="B132" s="36"/>
      <c r="C132" s="215" t="s">
        <v>133</v>
      </c>
      <c r="D132" s="215" t="s">
        <v>124</v>
      </c>
      <c r="E132" s="216" t="s">
        <v>634</v>
      </c>
      <c r="F132" s="217" t="s">
        <v>635</v>
      </c>
      <c r="G132" s="218" t="s">
        <v>231</v>
      </c>
      <c r="H132" s="219">
        <v>1</v>
      </c>
      <c r="I132" s="220"/>
      <c r="J132" s="221">
        <f>ROUND(I132*H132,2)</f>
        <v>0</v>
      </c>
      <c r="K132" s="217" t="s">
        <v>1</v>
      </c>
      <c r="L132" s="41"/>
      <c r="M132" s="222" t="s">
        <v>1</v>
      </c>
      <c r="N132" s="223" t="s">
        <v>39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154</v>
      </c>
      <c r="AT132" s="226" t="s">
        <v>124</v>
      </c>
      <c r="AU132" s="226" t="s">
        <v>84</v>
      </c>
      <c r="AY132" s="14" t="s">
        <v>122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82</v>
      </c>
      <c r="BK132" s="227">
        <f>ROUND(I132*H132,2)</f>
        <v>0</v>
      </c>
      <c r="BL132" s="14" t="s">
        <v>154</v>
      </c>
      <c r="BM132" s="226" t="s">
        <v>136</v>
      </c>
    </row>
    <row r="133" s="2" customFormat="1">
      <c r="A133" s="35"/>
      <c r="B133" s="36"/>
      <c r="C133" s="37"/>
      <c r="D133" s="228" t="s">
        <v>129</v>
      </c>
      <c r="E133" s="37"/>
      <c r="F133" s="229" t="s">
        <v>635</v>
      </c>
      <c r="G133" s="37"/>
      <c r="H133" s="37"/>
      <c r="I133" s="230"/>
      <c r="J133" s="37"/>
      <c r="K133" s="37"/>
      <c r="L133" s="41"/>
      <c r="M133" s="231"/>
      <c r="N133" s="232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129</v>
      </c>
      <c r="AU133" s="14" t="s">
        <v>84</v>
      </c>
    </row>
    <row r="134" s="2" customFormat="1" ht="21.75" customHeight="1">
      <c r="A134" s="35"/>
      <c r="B134" s="36"/>
      <c r="C134" s="215" t="s">
        <v>128</v>
      </c>
      <c r="D134" s="215" t="s">
        <v>124</v>
      </c>
      <c r="E134" s="216" t="s">
        <v>636</v>
      </c>
      <c r="F134" s="217" t="s">
        <v>637</v>
      </c>
      <c r="G134" s="218" t="s">
        <v>132</v>
      </c>
      <c r="H134" s="219">
        <v>8.5</v>
      </c>
      <c r="I134" s="220"/>
      <c r="J134" s="221">
        <f>ROUND(I134*H134,2)</f>
        <v>0</v>
      </c>
      <c r="K134" s="217" t="s">
        <v>1</v>
      </c>
      <c r="L134" s="41"/>
      <c r="M134" s="222" t="s">
        <v>1</v>
      </c>
      <c r="N134" s="223" t="s">
        <v>39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154</v>
      </c>
      <c r="AT134" s="226" t="s">
        <v>124</v>
      </c>
      <c r="AU134" s="226" t="s">
        <v>84</v>
      </c>
      <c r="AY134" s="14" t="s">
        <v>122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82</v>
      </c>
      <c r="BK134" s="227">
        <f>ROUND(I134*H134,2)</f>
        <v>0</v>
      </c>
      <c r="BL134" s="14" t="s">
        <v>154</v>
      </c>
      <c r="BM134" s="226" t="s">
        <v>140</v>
      </c>
    </row>
    <row r="135" s="2" customFormat="1">
      <c r="A135" s="35"/>
      <c r="B135" s="36"/>
      <c r="C135" s="37"/>
      <c r="D135" s="228" t="s">
        <v>129</v>
      </c>
      <c r="E135" s="37"/>
      <c r="F135" s="229" t="s">
        <v>637</v>
      </c>
      <c r="G135" s="37"/>
      <c r="H135" s="37"/>
      <c r="I135" s="230"/>
      <c r="J135" s="37"/>
      <c r="K135" s="37"/>
      <c r="L135" s="41"/>
      <c r="M135" s="231"/>
      <c r="N135" s="232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129</v>
      </c>
      <c r="AU135" s="14" t="s">
        <v>84</v>
      </c>
    </row>
    <row r="136" s="2" customFormat="1" ht="24.15" customHeight="1">
      <c r="A136" s="35"/>
      <c r="B136" s="36"/>
      <c r="C136" s="215" t="s">
        <v>141</v>
      </c>
      <c r="D136" s="215" t="s">
        <v>124</v>
      </c>
      <c r="E136" s="216" t="s">
        <v>638</v>
      </c>
      <c r="F136" s="217" t="s">
        <v>639</v>
      </c>
      <c r="G136" s="218" t="s">
        <v>391</v>
      </c>
      <c r="H136" s="248"/>
      <c r="I136" s="220"/>
      <c r="J136" s="221">
        <f>ROUND(I136*H136,2)</f>
        <v>0</v>
      </c>
      <c r="K136" s="217" t="s">
        <v>1</v>
      </c>
      <c r="L136" s="41"/>
      <c r="M136" s="222" t="s">
        <v>1</v>
      </c>
      <c r="N136" s="223" t="s">
        <v>39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154</v>
      </c>
      <c r="AT136" s="226" t="s">
        <v>124</v>
      </c>
      <c r="AU136" s="226" t="s">
        <v>84</v>
      </c>
      <c r="AY136" s="14" t="s">
        <v>122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82</v>
      </c>
      <c r="BK136" s="227">
        <f>ROUND(I136*H136,2)</f>
        <v>0</v>
      </c>
      <c r="BL136" s="14" t="s">
        <v>154</v>
      </c>
      <c r="BM136" s="226" t="s">
        <v>144</v>
      </c>
    </row>
    <row r="137" s="2" customFormat="1">
      <c r="A137" s="35"/>
      <c r="B137" s="36"/>
      <c r="C137" s="37"/>
      <c r="D137" s="228" t="s">
        <v>129</v>
      </c>
      <c r="E137" s="37"/>
      <c r="F137" s="229" t="s">
        <v>639</v>
      </c>
      <c r="G137" s="37"/>
      <c r="H137" s="37"/>
      <c r="I137" s="230"/>
      <c r="J137" s="37"/>
      <c r="K137" s="37"/>
      <c r="L137" s="41"/>
      <c r="M137" s="231"/>
      <c r="N137" s="232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129</v>
      </c>
      <c r="AU137" s="14" t="s">
        <v>84</v>
      </c>
    </row>
    <row r="138" s="12" customFormat="1" ht="22.8" customHeight="1">
      <c r="A138" s="12"/>
      <c r="B138" s="199"/>
      <c r="C138" s="200"/>
      <c r="D138" s="201" t="s">
        <v>73</v>
      </c>
      <c r="E138" s="213" t="s">
        <v>640</v>
      </c>
      <c r="F138" s="213" t="s">
        <v>641</v>
      </c>
      <c r="G138" s="200"/>
      <c r="H138" s="200"/>
      <c r="I138" s="203"/>
      <c r="J138" s="214">
        <f>BK138</f>
        <v>0</v>
      </c>
      <c r="K138" s="200"/>
      <c r="L138" s="205"/>
      <c r="M138" s="206"/>
      <c r="N138" s="207"/>
      <c r="O138" s="207"/>
      <c r="P138" s="208">
        <f>SUM(P139:P160)</f>
        <v>0</v>
      </c>
      <c r="Q138" s="207"/>
      <c r="R138" s="208">
        <f>SUM(R139:R160)</f>
        <v>0</v>
      </c>
      <c r="S138" s="207"/>
      <c r="T138" s="209">
        <f>SUM(T139:T160)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0" t="s">
        <v>84</v>
      </c>
      <c r="AT138" s="211" t="s">
        <v>73</v>
      </c>
      <c r="AU138" s="211" t="s">
        <v>82</v>
      </c>
      <c r="AY138" s="210" t="s">
        <v>122</v>
      </c>
      <c r="BK138" s="212">
        <f>SUM(BK139:BK160)</f>
        <v>0</v>
      </c>
    </row>
    <row r="139" s="2" customFormat="1" ht="21.75" customHeight="1">
      <c r="A139" s="35"/>
      <c r="B139" s="36"/>
      <c r="C139" s="215" t="s">
        <v>136</v>
      </c>
      <c r="D139" s="215" t="s">
        <v>124</v>
      </c>
      <c r="E139" s="216" t="s">
        <v>642</v>
      </c>
      <c r="F139" s="217" t="s">
        <v>643</v>
      </c>
      <c r="G139" s="218" t="s">
        <v>189</v>
      </c>
      <c r="H139" s="219">
        <v>1</v>
      </c>
      <c r="I139" s="220"/>
      <c r="J139" s="221">
        <f>ROUND(I139*H139,2)</f>
        <v>0</v>
      </c>
      <c r="K139" s="217" t="s">
        <v>1</v>
      </c>
      <c r="L139" s="41"/>
      <c r="M139" s="222" t="s">
        <v>1</v>
      </c>
      <c r="N139" s="223" t="s">
        <v>39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154</v>
      </c>
      <c r="AT139" s="226" t="s">
        <v>124</v>
      </c>
      <c r="AU139" s="226" t="s">
        <v>84</v>
      </c>
      <c r="AY139" s="14" t="s">
        <v>122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82</v>
      </c>
      <c r="BK139" s="227">
        <f>ROUND(I139*H139,2)</f>
        <v>0</v>
      </c>
      <c r="BL139" s="14" t="s">
        <v>154</v>
      </c>
      <c r="BM139" s="226" t="s">
        <v>147</v>
      </c>
    </row>
    <row r="140" s="2" customFormat="1">
      <c r="A140" s="35"/>
      <c r="B140" s="36"/>
      <c r="C140" s="37"/>
      <c r="D140" s="228" t="s">
        <v>129</v>
      </c>
      <c r="E140" s="37"/>
      <c r="F140" s="229" t="s">
        <v>643</v>
      </c>
      <c r="G140" s="37"/>
      <c r="H140" s="37"/>
      <c r="I140" s="230"/>
      <c r="J140" s="37"/>
      <c r="K140" s="37"/>
      <c r="L140" s="41"/>
      <c r="M140" s="231"/>
      <c r="N140" s="232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129</v>
      </c>
      <c r="AU140" s="14" t="s">
        <v>84</v>
      </c>
    </row>
    <row r="141" s="2" customFormat="1" ht="24.15" customHeight="1">
      <c r="A141" s="35"/>
      <c r="B141" s="36"/>
      <c r="C141" s="215" t="s">
        <v>148</v>
      </c>
      <c r="D141" s="215" t="s">
        <v>124</v>
      </c>
      <c r="E141" s="216" t="s">
        <v>644</v>
      </c>
      <c r="F141" s="217" t="s">
        <v>645</v>
      </c>
      <c r="G141" s="218" t="s">
        <v>132</v>
      </c>
      <c r="H141" s="219">
        <v>11</v>
      </c>
      <c r="I141" s="220"/>
      <c r="J141" s="221">
        <f>ROUND(I141*H141,2)</f>
        <v>0</v>
      </c>
      <c r="K141" s="217" t="s">
        <v>1</v>
      </c>
      <c r="L141" s="41"/>
      <c r="M141" s="222" t="s">
        <v>1</v>
      </c>
      <c r="N141" s="223" t="s">
        <v>39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154</v>
      </c>
      <c r="AT141" s="226" t="s">
        <v>124</v>
      </c>
      <c r="AU141" s="226" t="s">
        <v>84</v>
      </c>
      <c r="AY141" s="14" t="s">
        <v>122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82</v>
      </c>
      <c r="BK141" s="227">
        <f>ROUND(I141*H141,2)</f>
        <v>0</v>
      </c>
      <c r="BL141" s="14" t="s">
        <v>154</v>
      </c>
      <c r="BM141" s="226" t="s">
        <v>151</v>
      </c>
    </row>
    <row r="142" s="2" customFormat="1">
      <c r="A142" s="35"/>
      <c r="B142" s="36"/>
      <c r="C142" s="37"/>
      <c r="D142" s="228" t="s">
        <v>129</v>
      </c>
      <c r="E142" s="37"/>
      <c r="F142" s="229" t="s">
        <v>645</v>
      </c>
      <c r="G142" s="37"/>
      <c r="H142" s="37"/>
      <c r="I142" s="230"/>
      <c r="J142" s="37"/>
      <c r="K142" s="37"/>
      <c r="L142" s="41"/>
      <c r="M142" s="231"/>
      <c r="N142" s="232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129</v>
      </c>
      <c r="AU142" s="14" t="s">
        <v>84</v>
      </c>
    </row>
    <row r="143" s="2" customFormat="1" ht="37.8" customHeight="1">
      <c r="A143" s="35"/>
      <c r="B143" s="36"/>
      <c r="C143" s="215" t="s">
        <v>140</v>
      </c>
      <c r="D143" s="215" t="s">
        <v>124</v>
      </c>
      <c r="E143" s="216" t="s">
        <v>646</v>
      </c>
      <c r="F143" s="217" t="s">
        <v>647</v>
      </c>
      <c r="G143" s="218" t="s">
        <v>132</v>
      </c>
      <c r="H143" s="219">
        <v>11</v>
      </c>
      <c r="I143" s="220"/>
      <c r="J143" s="221">
        <f>ROUND(I143*H143,2)</f>
        <v>0</v>
      </c>
      <c r="K143" s="217" t="s">
        <v>1</v>
      </c>
      <c r="L143" s="41"/>
      <c r="M143" s="222" t="s">
        <v>1</v>
      </c>
      <c r="N143" s="223" t="s">
        <v>39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154</v>
      </c>
      <c r="AT143" s="226" t="s">
        <v>124</v>
      </c>
      <c r="AU143" s="226" t="s">
        <v>84</v>
      </c>
      <c r="AY143" s="14" t="s">
        <v>122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82</v>
      </c>
      <c r="BK143" s="227">
        <f>ROUND(I143*H143,2)</f>
        <v>0</v>
      </c>
      <c r="BL143" s="14" t="s">
        <v>154</v>
      </c>
      <c r="BM143" s="226" t="s">
        <v>154</v>
      </c>
    </row>
    <row r="144" s="2" customFormat="1">
      <c r="A144" s="35"/>
      <c r="B144" s="36"/>
      <c r="C144" s="37"/>
      <c r="D144" s="228" t="s">
        <v>129</v>
      </c>
      <c r="E144" s="37"/>
      <c r="F144" s="229" t="s">
        <v>647</v>
      </c>
      <c r="G144" s="37"/>
      <c r="H144" s="37"/>
      <c r="I144" s="230"/>
      <c r="J144" s="37"/>
      <c r="K144" s="37"/>
      <c r="L144" s="41"/>
      <c r="M144" s="231"/>
      <c r="N144" s="232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129</v>
      </c>
      <c r="AU144" s="14" t="s">
        <v>84</v>
      </c>
    </row>
    <row r="145" s="2" customFormat="1" ht="16.5" customHeight="1">
      <c r="A145" s="35"/>
      <c r="B145" s="36"/>
      <c r="C145" s="215" t="s">
        <v>155</v>
      </c>
      <c r="D145" s="215" t="s">
        <v>124</v>
      </c>
      <c r="E145" s="216" t="s">
        <v>648</v>
      </c>
      <c r="F145" s="217" t="s">
        <v>649</v>
      </c>
      <c r="G145" s="218" t="s">
        <v>231</v>
      </c>
      <c r="H145" s="219">
        <v>2</v>
      </c>
      <c r="I145" s="220"/>
      <c r="J145" s="221">
        <f>ROUND(I145*H145,2)</f>
        <v>0</v>
      </c>
      <c r="K145" s="217" t="s">
        <v>1</v>
      </c>
      <c r="L145" s="41"/>
      <c r="M145" s="222" t="s">
        <v>1</v>
      </c>
      <c r="N145" s="223" t="s">
        <v>39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154</v>
      </c>
      <c r="AT145" s="226" t="s">
        <v>124</v>
      </c>
      <c r="AU145" s="226" t="s">
        <v>84</v>
      </c>
      <c r="AY145" s="14" t="s">
        <v>122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82</v>
      </c>
      <c r="BK145" s="227">
        <f>ROUND(I145*H145,2)</f>
        <v>0</v>
      </c>
      <c r="BL145" s="14" t="s">
        <v>154</v>
      </c>
      <c r="BM145" s="226" t="s">
        <v>160</v>
      </c>
    </row>
    <row r="146" s="2" customFormat="1">
      <c r="A146" s="35"/>
      <c r="B146" s="36"/>
      <c r="C146" s="37"/>
      <c r="D146" s="228" t="s">
        <v>129</v>
      </c>
      <c r="E146" s="37"/>
      <c r="F146" s="229" t="s">
        <v>649</v>
      </c>
      <c r="G146" s="37"/>
      <c r="H146" s="37"/>
      <c r="I146" s="230"/>
      <c r="J146" s="37"/>
      <c r="K146" s="37"/>
      <c r="L146" s="41"/>
      <c r="M146" s="231"/>
      <c r="N146" s="232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129</v>
      </c>
      <c r="AU146" s="14" t="s">
        <v>84</v>
      </c>
    </row>
    <row r="147" s="2" customFormat="1" ht="24.15" customHeight="1">
      <c r="A147" s="35"/>
      <c r="B147" s="36"/>
      <c r="C147" s="215" t="s">
        <v>144</v>
      </c>
      <c r="D147" s="215" t="s">
        <v>124</v>
      </c>
      <c r="E147" s="216" t="s">
        <v>650</v>
      </c>
      <c r="F147" s="217" t="s">
        <v>651</v>
      </c>
      <c r="G147" s="218" t="s">
        <v>231</v>
      </c>
      <c r="H147" s="219">
        <v>2</v>
      </c>
      <c r="I147" s="220"/>
      <c r="J147" s="221">
        <f>ROUND(I147*H147,2)</f>
        <v>0</v>
      </c>
      <c r="K147" s="217" t="s">
        <v>1</v>
      </c>
      <c r="L147" s="41"/>
      <c r="M147" s="222" t="s">
        <v>1</v>
      </c>
      <c r="N147" s="223" t="s">
        <v>39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154</v>
      </c>
      <c r="AT147" s="226" t="s">
        <v>124</v>
      </c>
      <c r="AU147" s="226" t="s">
        <v>84</v>
      </c>
      <c r="AY147" s="14" t="s">
        <v>122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82</v>
      </c>
      <c r="BK147" s="227">
        <f>ROUND(I147*H147,2)</f>
        <v>0</v>
      </c>
      <c r="BL147" s="14" t="s">
        <v>154</v>
      </c>
      <c r="BM147" s="226" t="s">
        <v>163</v>
      </c>
    </row>
    <row r="148" s="2" customFormat="1">
      <c r="A148" s="35"/>
      <c r="B148" s="36"/>
      <c r="C148" s="37"/>
      <c r="D148" s="228" t="s">
        <v>129</v>
      </c>
      <c r="E148" s="37"/>
      <c r="F148" s="229" t="s">
        <v>651</v>
      </c>
      <c r="G148" s="37"/>
      <c r="H148" s="37"/>
      <c r="I148" s="230"/>
      <c r="J148" s="37"/>
      <c r="K148" s="37"/>
      <c r="L148" s="41"/>
      <c r="M148" s="231"/>
      <c r="N148" s="232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129</v>
      </c>
      <c r="AU148" s="14" t="s">
        <v>84</v>
      </c>
    </row>
    <row r="149" s="2" customFormat="1" ht="21.75" customHeight="1">
      <c r="A149" s="35"/>
      <c r="B149" s="36"/>
      <c r="C149" s="215" t="s">
        <v>164</v>
      </c>
      <c r="D149" s="215" t="s">
        <v>124</v>
      </c>
      <c r="E149" s="216" t="s">
        <v>652</v>
      </c>
      <c r="F149" s="217" t="s">
        <v>653</v>
      </c>
      <c r="G149" s="218" t="s">
        <v>231</v>
      </c>
      <c r="H149" s="219">
        <v>2</v>
      </c>
      <c r="I149" s="220"/>
      <c r="J149" s="221">
        <f>ROUND(I149*H149,2)</f>
        <v>0</v>
      </c>
      <c r="K149" s="217" t="s">
        <v>1</v>
      </c>
      <c r="L149" s="41"/>
      <c r="M149" s="222" t="s">
        <v>1</v>
      </c>
      <c r="N149" s="223" t="s">
        <v>39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154</v>
      </c>
      <c r="AT149" s="226" t="s">
        <v>124</v>
      </c>
      <c r="AU149" s="226" t="s">
        <v>84</v>
      </c>
      <c r="AY149" s="14" t="s">
        <v>122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82</v>
      </c>
      <c r="BK149" s="227">
        <f>ROUND(I149*H149,2)</f>
        <v>0</v>
      </c>
      <c r="BL149" s="14" t="s">
        <v>154</v>
      </c>
      <c r="BM149" s="226" t="s">
        <v>167</v>
      </c>
    </row>
    <row r="150" s="2" customFormat="1">
      <c r="A150" s="35"/>
      <c r="B150" s="36"/>
      <c r="C150" s="37"/>
      <c r="D150" s="228" t="s">
        <v>129</v>
      </c>
      <c r="E150" s="37"/>
      <c r="F150" s="229" t="s">
        <v>653</v>
      </c>
      <c r="G150" s="37"/>
      <c r="H150" s="37"/>
      <c r="I150" s="230"/>
      <c r="J150" s="37"/>
      <c r="K150" s="37"/>
      <c r="L150" s="41"/>
      <c r="M150" s="231"/>
      <c r="N150" s="232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129</v>
      </c>
      <c r="AU150" s="14" t="s">
        <v>84</v>
      </c>
    </row>
    <row r="151" s="2" customFormat="1" ht="21.75" customHeight="1">
      <c r="A151" s="35"/>
      <c r="B151" s="36"/>
      <c r="C151" s="215" t="s">
        <v>74</v>
      </c>
      <c r="D151" s="215" t="s">
        <v>124</v>
      </c>
      <c r="E151" s="216" t="s">
        <v>654</v>
      </c>
      <c r="F151" s="217" t="s">
        <v>655</v>
      </c>
      <c r="G151" s="218" t="s">
        <v>189</v>
      </c>
      <c r="H151" s="219">
        <v>1</v>
      </c>
      <c r="I151" s="220"/>
      <c r="J151" s="221">
        <f>ROUND(I151*H151,2)</f>
        <v>0</v>
      </c>
      <c r="K151" s="217" t="s">
        <v>1</v>
      </c>
      <c r="L151" s="41"/>
      <c r="M151" s="222" t="s">
        <v>1</v>
      </c>
      <c r="N151" s="223" t="s">
        <v>39</v>
      </c>
      <c r="O151" s="88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154</v>
      </c>
      <c r="AT151" s="226" t="s">
        <v>124</v>
      </c>
      <c r="AU151" s="226" t="s">
        <v>84</v>
      </c>
      <c r="AY151" s="14" t="s">
        <v>122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82</v>
      </c>
      <c r="BK151" s="227">
        <f>ROUND(I151*H151,2)</f>
        <v>0</v>
      </c>
      <c r="BL151" s="14" t="s">
        <v>154</v>
      </c>
      <c r="BM151" s="226" t="s">
        <v>171</v>
      </c>
    </row>
    <row r="152" s="2" customFormat="1">
      <c r="A152" s="35"/>
      <c r="B152" s="36"/>
      <c r="C152" s="37"/>
      <c r="D152" s="228" t="s">
        <v>129</v>
      </c>
      <c r="E152" s="37"/>
      <c r="F152" s="229" t="s">
        <v>655</v>
      </c>
      <c r="G152" s="37"/>
      <c r="H152" s="37"/>
      <c r="I152" s="230"/>
      <c r="J152" s="37"/>
      <c r="K152" s="37"/>
      <c r="L152" s="41"/>
      <c r="M152" s="231"/>
      <c r="N152" s="232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129</v>
      </c>
      <c r="AU152" s="14" t="s">
        <v>84</v>
      </c>
    </row>
    <row r="153" s="2" customFormat="1" ht="16.5" customHeight="1">
      <c r="A153" s="35"/>
      <c r="B153" s="36"/>
      <c r="C153" s="215" t="s">
        <v>147</v>
      </c>
      <c r="D153" s="215" t="s">
        <v>124</v>
      </c>
      <c r="E153" s="216" t="s">
        <v>656</v>
      </c>
      <c r="F153" s="217" t="s">
        <v>657</v>
      </c>
      <c r="G153" s="218" t="s">
        <v>658</v>
      </c>
      <c r="H153" s="219">
        <v>2</v>
      </c>
      <c r="I153" s="220"/>
      <c r="J153" s="221">
        <f>ROUND(I153*H153,2)</f>
        <v>0</v>
      </c>
      <c r="K153" s="217" t="s">
        <v>1</v>
      </c>
      <c r="L153" s="41"/>
      <c r="M153" s="222" t="s">
        <v>1</v>
      </c>
      <c r="N153" s="223" t="s">
        <v>39</v>
      </c>
      <c r="O153" s="88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154</v>
      </c>
      <c r="AT153" s="226" t="s">
        <v>124</v>
      </c>
      <c r="AU153" s="226" t="s">
        <v>84</v>
      </c>
      <c r="AY153" s="14" t="s">
        <v>122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82</v>
      </c>
      <c r="BK153" s="227">
        <f>ROUND(I153*H153,2)</f>
        <v>0</v>
      </c>
      <c r="BL153" s="14" t="s">
        <v>154</v>
      </c>
      <c r="BM153" s="226" t="s">
        <v>175</v>
      </c>
    </row>
    <row r="154" s="2" customFormat="1">
      <c r="A154" s="35"/>
      <c r="B154" s="36"/>
      <c r="C154" s="37"/>
      <c r="D154" s="228" t="s">
        <v>129</v>
      </c>
      <c r="E154" s="37"/>
      <c r="F154" s="229" t="s">
        <v>657</v>
      </c>
      <c r="G154" s="37"/>
      <c r="H154" s="37"/>
      <c r="I154" s="230"/>
      <c r="J154" s="37"/>
      <c r="K154" s="37"/>
      <c r="L154" s="41"/>
      <c r="M154" s="231"/>
      <c r="N154" s="232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129</v>
      </c>
      <c r="AU154" s="14" t="s">
        <v>84</v>
      </c>
    </row>
    <row r="155" s="2" customFormat="1" ht="24.15" customHeight="1">
      <c r="A155" s="35"/>
      <c r="B155" s="36"/>
      <c r="C155" s="215" t="s">
        <v>172</v>
      </c>
      <c r="D155" s="215" t="s">
        <v>124</v>
      </c>
      <c r="E155" s="216" t="s">
        <v>659</v>
      </c>
      <c r="F155" s="217" t="s">
        <v>660</v>
      </c>
      <c r="G155" s="218" t="s">
        <v>132</v>
      </c>
      <c r="H155" s="219">
        <v>11</v>
      </c>
      <c r="I155" s="220"/>
      <c r="J155" s="221">
        <f>ROUND(I155*H155,2)</f>
        <v>0</v>
      </c>
      <c r="K155" s="217" t="s">
        <v>1</v>
      </c>
      <c r="L155" s="41"/>
      <c r="M155" s="222" t="s">
        <v>1</v>
      </c>
      <c r="N155" s="223" t="s">
        <v>39</v>
      </c>
      <c r="O155" s="88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154</v>
      </c>
      <c r="AT155" s="226" t="s">
        <v>124</v>
      </c>
      <c r="AU155" s="226" t="s">
        <v>84</v>
      </c>
      <c r="AY155" s="14" t="s">
        <v>122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82</v>
      </c>
      <c r="BK155" s="227">
        <f>ROUND(I155*H155,2)</f>
        <v>0</v>
      </c>
      <c r="BL155" s="14" t="s">
        <v>154</v>
      </c>
      <c r="BM155" s="226" t="s">
        <v>178</v>
      </c>
    </row>
    <row r="156" s="2" customFormat="1">
      <c r="A156" s="35"/>
      <c r="B156" s="36"/>
      <c r="C156" s="37"/>
      <c r="D156" s="228" t="s">
        <v>129</v>
      </c>
      <c r="E156" s="37"/>
      <c r="F156" s="229" t="s">
        <v>660</v>
      </c>
      <c r="G156" s="37"/>
      <c r="H156" s="37"/>
      <c r="I156" s="230"/>
      <c r="J156" s="37"/>
      <c r="K156" s="37"/>
      <c r="L156" s="41"/>
      <c r="M156" s="231"/>
      <c r="N156" s="232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129</v>
      </c>
      <c r="AU156" s="14" t="s">
        <v>84</v>
      </c>
    </row>
    <row r="157" s="2" customFormat="1" ht="21.75" customHeight="1">
      <c r="A157" s="35"/>
      <c r="B157" s="36"/>
      <c r="C157" s="215" t="s">
        <v>151</v>
      </c>
      <c r="D157" s="215" t="s">
        <v>124</v>
      </c>
      <c r="E157" s="216" t="s">
        <v>661</v>
      </c>
      <c r="F157" s="217" t="s">
        <v>662</v>
      </c>
      <c r="G157" s="218" t="s">
        <v>132</v>
      </c>
      <c r="H157" s="219">
        <v>11</v>
      </c>
      <c r="I157" s="220"/>
      <c r="J157" s="221">
        <f>ROUND(I157*H157,2)</f>
        <v>0</v>
      </c>
      <c r="K157" s="217" t="s">
        <v>1</v>
      </c>
      <c r="L157" s="41"/>
      <c r="M157" s="222" t="s">
        <v>1</v>
      </c>
      <c r="N157" s="223" t="s">
        <v>39</v>
      </c>
      <c r="O157" s="8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154</v>
      </c>
      <c r="AT157" s="226" t="s">
        <v>124</v>
      </c>
      <c r="AU157" s="226" t="s">
        <v>84</v>
      </c>
      <c r="AY157" s="14" t="s">
        <v>122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82</v>
      </c>
      <c r="BK157" s="227">
        <f>ROUND(I157*H157,2)</f>
        <v>0</v>
      </c>
      <c r="BL157" s="14" t="s">
        <v>154</v>
      </c>
      <c r="BM157" s="226" t="s">
        <v>182</v>
      </c>
    </row>
    <row r="158" s="2" customFormat="1">
      <c r="A158" s="35"/>
      <c r="B158" s="36"/>
      <c r="C158" s="37"/>
      <c r="D158" s="228" t="s">
        <v>129</v>
      </c>
      <c r="E158" s="37"/>
      <c r="F158" s="229" t="s">
        <v>662</v>
      </c>
      <c r="G158" s="37"/>
      <c r="H158" s="37"/>
      <c r="I158" s="230"/>
      <c r="J158" s="37"/>
      <c r="K158" s="37"/>
      <c r="L158" s="41"/>
      <c r="M158" s="231"/>
      <c r="N158" s="232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129</v>
      </c>
      <c r="AU158" s="14" t="s">
        <v>84</v>
      </c>
    </row>
    <row r="159" s="2" customFormat="1" ht="24.15" customHeight="1">
      <c r="A159" s="35"/>
      <c r="B159" s="36"/>
      <c r="C159" s="215" t="s">
        <v>8</v>
      </c>
      <c r="D159" s="215" t="s">
        <v>124</v>
      </c>
      <c r="E159" s="216" t="s">
        <v>663</v>
      </c>
      <c r="F159" s="217" t="s">
        <v>664</v>
      </c>
      <c r="G159" s="218" t="s">
        <v>391</v>
      </c>
      <c r="H159" s="248"/>
      <c r="I159" s="220"/>
      <c r="J159" s="221">
        <f>ROUND(I159*H159,2)</f>
        <v>0</v>
      </c>
      <c r="K159" s="217" t="s">
        <v>1</v>
      </c>
      <c r="L159" s="41"/>
      <c r="M159" s="222" t="s">
        <v>1</v>
      </c>
      <c r="N159" s="223" t="s">
        <v>39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154</v>
      </c>
      <c r="AT159" s="226" t="s">
        <v>124</v>
      </c>
      <c r="AU159" s="226" t="s">
        <v>84</v>
      </c>
      <c r="AY159" s="14" t="s">
        <v>122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82</v>
      </c>
      <c r="BK159" s="227">
        <f>ROUND(I159*H159,2)</f>
        <v>0</v>
      </c>
      <c r="BL159" s="14" t="s">
        <v>154</v>
      </c>
      <c r="BM159" s="226" t="s">
        <v>190</v>
      </c>
    </row>
    <row r="160" s="2" customFormat="1">
      <c r="A160" s="35"/>
      <c r="B160" s="36"/>
      <c r="C160" s="37"/>
      <c r="D160" s="228" t="s">
        <v>129</v>
      </c>
      <c r="E160" s="37"/>
      <c r="F160" s="229" t="s">
        <v>664</v>
      </c>
      <c r="G160" s="37"/>
      <c r="H160" s="37"/>
      <c r="I160" s="230"/>
      <c r="J160" s="37"/>
      <c r="K160" s="37"/>
      <c r="L160" s="41"/>
      <c r="M160" s="231"/>
      <c r="N160" s="232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129</v>
      </c>
      <c r="AU160" s="14" t="s">
        <v>84</v>
      </c>
    </row>
    <row r="161" s="12" customFormat="1" ht="22.8" customHeight="1">
      <c r="A161" s="12"/>
      <c r="B161" s="199"/>
      <c r="C161" s="200"/>
      <c r="D161" s="201" t="s">
        <v>73</v>
      </c>
      <c r="E161" s="213" t="s">
        <v>665</v>
      </c>
      <c r="F161" s="213" t="s">
        <v>666</v>
      </c>
      <c r="G161" s="200"/>
      <c r="H161" s="200"/>
      <c r="I161" s="203"/>
      <c r="J161" s="214">
        <f>BK161</f>
        <v>0</v>
      </c>
      <c r="K161" s="200"/>
      <c r="L161" s="205"/>
      <c r="M161" s="206"/>
      <c r="N161" s="207"/>
      <c r="O161" s="207"/>
      <c r="P161" s="208">
        <f>SUM(P162:P179)</f>
        <v>0</v>
      </c>
      <c r="Q161" s="207"/>
      <c r="R161" s="208">
        <f>SUM(R162:R179)</f>
        <v>0</v>
      </c>
      <c r="S161" s="207"/>
      <c r="T161" s="209">
        <f>SUM(T162:T179)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0" t="s">
        <v>84</v>
      </c>
      <c r="AT161" s="211" t="s">
        <v>73</v>
      </c>
      <c r="AU161" s="211" t="s">
        <v>82</v>
      </c>
      <c r="AY161" s="210" t="s">
        <v>122</v>
      </c>
      <c r="BK161" s="212">
        <f>SUM(BK162:BK179)</f>
        <v>0</v>
      </c>
    </row>
    <row r="162" s="2" customFormat="1" ht="24.15" customHeight="1">
      <c r="A162" s="35"/>
      <c r="B162" s="36"/>
      <c r="C162" s="215" t="s">
        <v>154</v>
      </c>
      <c r="D162" s="215" t="s">
        <v>124</v>
      </c>
      <c r="E162" s="216" t="s">
        <v>667</v>
      </c>
      <c r="F162" s="217" t="s">
        <v>668</v>
      </c>
      <c r="G162" s="218" t="s">
        <v>658</v>
      </c>
      <c r="H162" s="219">
        <v>1</v>
      </c>
      <c r="I162" s="220"/>
      <c r="J162" s="221">
        <f>ROUND(I162*H162,2)</f>
        <v>0</v>
      </c>
      <c r="K162" s="217" t="s">
        <v>1</v>
      </c>
      <c r="L162" s="41"/>
      <c r="M162" s="222" t="s">
        <v>1</v>
      </c>
      <c r="N162" s="223" t="s">
        <v>39</v>
      </c>
      <c r="O162" s="88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154</v>
      </c>
      <c r="AT162" s="226" t="s">
        <v>124</v>
      </c>
      <c r="AU162" s="226" t="s">
        <v>84</v>
      </c>
      <c r="AY162" s="14" t="s">
        <v>122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82</v>
      </c>
      <c r="BK162" s="227">
        <f>ROUND(I162*H162,2)</f>
        <v>0</v>
      </c>
      <c r="BL162" s="14" t="s">
        <v>154</v>
      </c>
      <c r="BM162" s="226" t="s">
        <v>194</v>
      </c>
    </row>
    <row r="163" s="2" customFormat="1">
      <c r="A163" s="35"/>
      <c r="B163" s="36"/>
      <c r="C163" s="37"/>
      <c r="D163" s="228" t="s">
        <v>129</v>
      </c>
      <c r="E163" s="37"/>
      <c r="F163" s="229" t="s">
        <v>668</v>
      </c>
      <c r="G163" s="37"/>
      <c r="H163" s="37"/>
      <c r="I163" s="230"/>
      <c r="J163" s="37"/>
      <c r="K163" s="37"/>
      <c r="L163" s="41"/>
      <c r="M163" s="231"/>
      <c r="N163" s="232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129</v>
      </c>
      <c r="AU163" s="14" t="s">
        <v>84</v>
      </c>
    </row>
    <row r="164" s="2" customFormat="1" ht="16.5" customHeight="1">
      <c r="A164" s="35"/>
      <c r="B164" s="36"/>
      <c r="C164" s="215" t="s">
        <v>191</v>
      </c>
      <c r="D164" s="215" t="s">
        <v>124</v>
      </c>
      <c r="E164" s="216" t="s">
        <v>669</v>
      </c>
      <c r="F164" s="217" t="s">
        <v>670</v>
      </c>
      <c r="G164" s="218" t="s">
        <v>355</v>
      </c>
      <c r="H164" s="219">
        <v>1</v>
      </c>
      <c r="I164" s="220"/>
      <c r="J164" s="221">
        <f>ROUND(I164*H164,2)</f>
        <v>0</v>
      </c>
      <c r="K164" s="217" t="s">
        <v>1</v>
      </c>
      <c r="L164" s="41"/>
      <c r="M164" s="222" t="s">
        <v>1</v>
      </c>
      <c r="N164" s="223" t="s">
        <v>39</v>
      </c>
      <c r="O164" s="88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154</v>
      </c>
      <c r="AT164" s="226" t="s">
        <v>124</v>
      </c>
      <c r="AU164" s="226" t="s">
        <v>84</v>
      </c>
      <c r="AY164" s="14" t="s">
        <v>122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82</v>
      </c>
      <c r="BK164" s="227">
        <f>ROUND(I164*H164,2)</f>
        <v>0</v>
      </c>
      <c r="BL164" s="14" t="s">
        <v>154</v>
      </c>
      <c r="BM164" s="226" t="s">
        <v>251</v>
      </c>
    </row>
    <row r="165" s="2" customFormat="1">
      <c r="A165" s="35"/>
      <c r="B165" s="36"/>
      <c r="C165" s="37"/>
      <c r="D165" s="228" t="s">
        <v>129</v>
      </c>
      <c r="E165" s="37"/>
      <c r="F165" s="229" t="s">
        <v>670</v>
      </c>
      <c r="G165" s="37"/>
      <c r="H165" s="37"/>
      <c r="I165" s="230"/>
      <c r="J165" s="37"/>
      <c r="K165" s="37"/>
      <c r="L165" s="41"/>
      <c r="M165" s="231"/>
      <c r="N165" s="232"/>
      <c r="O165" s="88"/>
      <c r="P165" s="88"/>
      <c r="Q165" s="88"/>
      <c r="R165" s="88"/>
      <c r="S165" s="88"/>
      <c r="T165" s="89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129</v>
      </c>
      <c r="AU165" s="14" t="s">
        <v>84</v>
      </c>
    </row>
    <row r="166" s="2" customFormat="1" ht="24.15" customHeight="1">
      <c r="A166" s="35"/>
      <c r="B166" s="36"/>
      <c r="C166" s="215" t="s">
        <v>160</v>
      </c>
      <c r="D166" s="215" t="s">
        <v>124</v>
      </c>
      <c r="E166" s="216" t="s">
        <v>671</v>
      </c>
      <c r="F166" s="217" t="s">
        <v>672</v>
      </c>
      <c r="G166" s="218" t="s">
        <v>658</v>
      </c>
      <c r="H166" s="219">
        <v>1</v>
      </c>
      <c r="I166" s="220"/>
      <c r="J166" s="221">
        <f>ROUND(I166*H166,2)</f>
        <v>0</v>
      </c>
      <c r="K166" s="217" t="s">
        <v>1</v>
      </c>
      <c r="L166" s="41"/>
      <c r="M166" s="222" t="s">
        <v>1</v>
      </c>
      <c r="N166" s="223" t="s">
        <v>39</v>
      </c>
      <c r="O166" s="88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154</v>
      </c>
      <c r="AT166" s="226" t="s">
        <v>124</v>
      </c>
      <c r="AU166" s="226" t="s">
        <v>84</v>
      </c>
      <c r="AY166" s="14" t="s">
        <v>122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82</v>
      </c>
      <c r="BK166" s="227">
        <f>ROUND(I166*H166,2)</f>
        <v>0</v>
      </c>
      <c r="BL166" s="14" t="s">
        <v>154</v>
      </c>
      <c r="BM166" s="226" t="s">
        <v>255</v>
      </c>
    </row>
    <row r="167" s="2" customFormat="1">
      <c r="A167" s="35"/>
      <c r="B167" s="36"/>
      <c r="C167" s="37"/>
      <c r="D167" s="228" t="s">
        <v>129</v>
      </c>
      <c r="E167" s="37"/>
      <c r="F167" s="229" t="s">
        <v>672</v>
      </c>
      <c r="G167" s="37"/>
      <c r="H167" s="37"/>
      <c r="I167" s="230"/>
      <c r="J167" s="37"/>
      <c r="K167" s="37"/>
      <c r="L167" s="41"/>
      <c r="M167" s="231"/>
      <c r="N167" s="232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129</v>
      </c>
      <c r="AU167" s="14" t="s">
        <v>84</v>
      </c>
    </row>
    <row r="168" s="2" customFormat="1" ht="24.15" customHeight="1">
      <c r="A168" s="35"/>
      <c r="B168" s="36"/>
      <c r="C168" s="215" t="s">
        <v>252</v>
      </c>
      <c r="D168" s="215" t="s">
        <v>124</v>
      </c>
      <c r="E168" s="216" t="s">
        <v>673</v>
      </c>
      <c r="F168" s="217" t="s">
        <v>674</v>
      </c>
      <c r="G168" s="218" t="s">
        <v>658</v>
      </c>
      <c r="H168" s="219">
        <v>1</v>
      </c>
      <c r="I168" s="220"/>
      <c r="J168" s="221">
        <f>ROUND(I168*H168,2)</f>
        <v>0</v>
      </c>
      <c r="K168" s="217" t="s">
        <v>1</v>
      </c>
      <c r="L168" s="41"/>
      <c r="M168" s="222" t="s">
        <v>1</v>
      </c>
      <c r="N168" s="223" t="s">
        <v>39</v>
      </c>
      <c r="O168" s="88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154</v>
      </c>
      <c r="AT168" s="226" t="s">
        <v>124</v>
      </c>
      <c r="AU168" s="226" t="s">
        <v>84</v>
      </c>
      <c r="AY168" s="14" t="s">
        <v>122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82</v>
      </c>
      <c r="BK168" s="227">
        <f>ROUND(I168*H168,2)</f>
        <v>0</v>
      </c>
      <c r="BL168" s="14" t="s">
        <v>154</v>
      </c>
      <c r="BM168" s="226" t="s">
        <v>258</v>
      </c>
    </row>
    <row r="169" s="2" customFormat="1">
      <c r="A169" s="35"/>
      <c r="B169" s="36"/>
      <c r="C169" s="37"/>
      <c r="D169" s="228" t="s">
        <v>129</v>
      </c>
      <c r="E169" s="37"/>
      <c r="F169" s="229" t="s">
        <v>674</v>
      </c>
      <c r="G169" s="37"/>
      <c r="H169" s="37"/>
      <c r="I169" s="230"/>
      <c r="J169" s="37"/>
      <c r="K169" s="37"/>
      <c r="L169" s="41"/>
      <c r="M169" s="231"/>
      <c r="N169" s="232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129</v>
      </c>
      <c r="AU169" s="14" t="s">
        <v>84</v>
      </c>
    </row>
    <row r="170" s="2" customFormat="1" ht="24.15" customHeight="1">
      <c r="A170" s="35"/>
      <c r="B170" s="36"/>
      <c r="C170" s="215" t="s">
        <v>163</v>
      </c>
      <c r="D170" s="215" t="s">
        <v>124</v>
      </c>
      <c r="E170" s="216" t="s">
        <v>675</v>
      </c>
      <c r="F170" s="217" t="s">
        <v>676</v>
      </c>
      <c r="G170" s="218" t="s">
        <v>658</v>
      </c>
      <c r="H170" s="219">
        <v>1</v>
      </c>
      <c r="I170" s="220"/>
      <c r="J170" s="221">
        <f>ROUND(I170*H170,2)</f>
        <v>0</v>
      </c>
      <c r="K170" s="217" t="s">
        <v>1</v>
      </c>
      <c r="L170" s="41"/>
      <c r="M170" s="222" t="s">
        <v>1</v>
      </c>
      <c r="N170" s="223" t="s">
        <v>39</v>
      </c>
      <c r="O170" s="88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154</v>
      </c>
      <c r="AT170" s="226" t="s">
        <v>124</v>
      </c>
      <c r="AU170" s="226" t="s">
        <v>84</v>
      </c>
      <c r="AY170" s="14" t="s">
        <v>122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82</v>
      </c>
      <c r="BK170" s="227">
        <f>ROUND(I170*H170,2)</f>
        <v>0</v>
      </c>
      <c r="BL170" s="14" t="s">
        <v>154</v>
      </c>
      <c r="BM170" s="226" t="s">
        <v>261</v>
      </c>
    </row>
    <row r="171" s="2" customFormat="1">
      <c r="A171" s="35"/>
      <c r="B171" s="36"/>
      <c r="C171" s="37"/>
      <c r="D171" s="228" t="s">
        <v>129</v>
      </c>
      <c r="E171" s="37"/>
      <c r="F171" s="229" t="s">
        <v>676</v>
      </c>
      <c r="G171" s="37"/>
      <c r="H171" s="37"/>
      <c r="I171" s="230"/>
      <c r="J171" s="37"/>
      <c r="K171" s="37"/>
      <c r="L171" s="41"/>
      <c r="M171" s="231"/>
      <c r="N171" s="232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129</v>
      </c>
      <c r="AU171" s="14" t="s">
        <v>84</v>
      </c>
    </row>
    <row r="172" s="2" customFormat="1" ht="24.15" customHeight="1">
      <c r="A172" s="35"/>
      <c r="B172" s="36"/>
      <c r="C172" s="215" t="s">
        <v>7</v>
      </c>
      <c r="D172" s="215" t="s">
        <v>124</v>
      </c>
      <c r="E172" s="216" t="s">
        <v>677</v>
      </c>
      <c r="F172" s="217" t="s">
        <v>678</v>
      </c>
      <c r="G172" s="218" t="s">
        <v>658</v>
      </c>
      <c r="H172" s="219">
        <v>1</v>
      </c>
      <c r="I172" s="220"/>
      <c r="J172" s="221">
        <f>ROUND(I172*H172,2)</f>
        <v>0</v>
      </c>
      <c r="K172" s="217" t="s">
        <v>1</v>
      </c>
      <c r="L172" s="41"/>
      <c r="M172" s="222" t="s">
        <v>1</v>
      </c>
      <c r="N172" s="223" t="s">
        <v>39</v>
      </c>
      <c r="O172" s="88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154</v>
      </c>
      <c r="AT172" s="226" t="s">
        <v>124</v>
      </c>
      <c r="AU172" s="226" t="s">
        <v>84</v>
      </c>
      <c r="AY172" s="14" t="s">
        <v>122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82</v>
      </c>
      <c r="BK172" s="227">
        <f>ROUND(I172*H172,2)</f>
        <v>0</v>
      </c>
      <c r="BL172" s="14" t="s">
        <v>154</v>
      </c>
      <c r="BM172" s="226" t="s">
        <v>264</v>
      </c>
    </row>
    <row r="173" s="2" customFormat="1">
      <c r="A173" s="35"/>
      <c r="B173" s="36"/>
      <c r="C173" s="37"/>
      <c r="D173" s="228" t="s">
        <v>129</v>
      </c>
      <c r="E173" s="37"/>
      <c r="F173" s="229" t="s">
        <v>678</v>
      </c>
      <c r="G173" s="37"/>
      <c r="H173" s="37"/>
      <c r="I173" s="230"/>
      <c r="J173" s="37"/>
      <c r="K173" s="37"/>
      <c r="L173" s="41"/>
      <c r="M173" s="231"/>
      <c r="N173" s="232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129</v>
      </c>
      <c r="AU173" s="14" t="s">
        <v>84</v>
      </c>
    </row>
    <row r="174" s="2" customFormat="1" ht="21.75" customHeight="1">
      <c r="A174" s="35"/>
      <c r="B174" s="36"/>
      <c r="C174" s="215" t="s">
        <v>167</v>
      </c>
      <c r="D174" s="215" t="s">
        <v>124</v>
      </c>
      <c r="E174" s="216" t="s">
        <v>679</v>
      </c>
      <c r="F174" s="217" t="s">
        <v>680</v>
      </c>
      <c r="G174" s="218" t="s">
        <v>658</v>
      </c>
      <c r="H174" s="219">
        <v>1</v>
      </c>
      <c r="I174" s="220"/>
      <c r="J174" s="221">
        <f>ROUND(I174*H174,2)</f>
        <v>0</v>
      </c>
      <c r="K174" s="217" t="s">
        <v>1</v>
      </c>
      <c r="L174" s="41"/>
      <c r="M174" s="222" t="s">
        <v>1</v>
      </c>
      <c r="N174" s="223" t="s">
        <v>39</v>
      </c>
      <c r="O174" s="88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154</v>
      </c>
      <c r="AT174" s="226" t="s">
        <v>124</v>
      </c>
      <c r="AU174" s="226" t="s">
        <v>84</v>
      </c>
      <c r="AY174" s="14" t="s">
        <v>122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82</v>
      </c>
      <c r="BK174" s="227">
        <f>ROUND(I174*H174,2)</f>
        <v>0</v>
      </c>
      <c r="BL174" s="14" t="s">
        <v>154</v>
      </c>
      <c r="BM174" s="226" t="s">
        <v>268</v>
      </c>
    </row>
    <row r="175" s="2" customFormat="1">
      <c r="A175" s="35"/>
      <c r="B175" s="36"/>
      <c r="C175" s="37"/>
      <c r="D175" s="228" t="s">
        <v>129</v>
      </c>
      <c r="E175" s="37"/>
      <c r="F175" s="229" t="s">
        <v>680</v>
      </c>
      <c r="G175" s="37"/>
      <c r="H175" s="37"/>
      <c r="I175" s="230"/>
      <c r="J175" s="37"/>
      <c r="K175" s="37"/>
      <c r="L175" s="41"/>
      <c r="M175" s="231"/>
      <c r="N175" s="232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129</v>
      </c>
      <c r="AU175" s="14" t="s">
        <v>84</v>
      </c>
    </row>
    <row r="176" s="2" customFormat="1" ht="21.75" customHeight="1">
      <c r="A176" s="35"/>
      <c r="B176" s="36"/>
      <c r="C176" s="215" t="s">
        <v>265</v>
      </c>
      <c r="D176" s="215" t="s">
        <v>124</v>
      </c>
      <c r="E176" s="216" t="s">
        <v>681</v>
      </c>
      <c r="F176" s="217" t="s">
        <v>682</v>
      </c>
      <c r="G176" s="218" t="s">
        <v>231</v>
      </c>
      <c r="H176" s="219">
        <v>1</v>
      </c>
      <c r="I176" s="220"/>
      <c r="J176" s="221">
        <f>ROUND(I176*H176,2)</f>
        <v>0</v>
      </c>
      <c r="K176" s="217" t="s">
        <v>1</v>
      </c>
      <c r="L176" s="41"/>
      <c r="M176" s="222" t="s">
        <v>1</v>
      </c>
      <c r="N176" s="223" t="s">
        <v>39</v>
      </c>
      <c r="O176" s="88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154</v>
      </c>
      <c r="AT176" s="226" t="s">
        <v>124</v>
      </c>
      <c r="AU176" s="226" t="s">
        <v>84</v>
      </c>
      <c r="AY176" s="14" t="s">
        <v>122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4" t="s">
        <v>82</v>
      </c>
      <c r="BK176" s="227">
        <f>ROUND(I176*H176,2)</f>
        <v>0</v>
      </c>
      <c r="BL176" s="14" t="s">
        <v>154</v>
      </c>
      <c r="BM176" s="226" t="s">
        <v>271</v>
      </c>
    </row>
    <row r="177" s="2" customFormat="1">
      <c r="A177" s="35"/>
      <c r="B177" s="36"/>
      <c r="C177" s="37"/>
      <c r="D177" s="228" t="s">
        <v>129</v>
      </c>
      <c r="E177" s="37"/>
      <c r="F177" s="229" t="s">
        <v>682</v>
      </c>
      <c r="G177" s="37"/>
      <c r="H177" s="37"/>
      <c r="I177" s="230"/>
      <c r="J177" s="37"/>
      <c r="K177" s="37"/>
      <c r="L177" s="41"/>
      <c r="M177" s="231"/>
      <c r="N177" s="232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129</v>
      </c>
      <c r="AU177" s="14" t="s">
        <v>84</v>
      </c>
    </row>
    <row r="178" s="2" customFormat="1" ht="24.15" customHeight="1">
      <c r="A178" s="35"/>
      <c r="B178" s="36"/>
      <c r="C178" s="215" t="s">
        <v>171</v>
      </c>
      <c r="D178" s="215" t="s">
        <v>124</v>
      </c>
      <c r="E178" s="216" t="s">
        <v>683</v>
      </c>
      <c r="F178" s="217" t="s">
        <v>684</v>
      </c>
      <c r="G178" s="218" t="s">
        <v>391</v>
      </c>
      <c r="H178" s="248"/>
      <c r="I178" s="220"/>
      <c r="J178" s="221">
        <f>ROUND(I178*H178,2)</f>
        <v>0</v>
      </c>
      <c r="K178" s="217" t="s">
        <v>1</v>
      </c>
      <c r="L178" s="41"/>
      <c r="M178" s="222" t="s">
        <v>1</v>
      </c>
      <c r="N178" s="223" t="s">
        <v>39</v>
      </c>
      <c r="O178" s="88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6" t="s">
        <v>154</v>
      </c>
      <c r="AT178" s="226" t="s">
        <v>124</v>
      </c>
      <c r="AU178" s="226" t="s">
        <v>84</v>
      </c>
      <c r="AY178" s="14" t="s">
        <v>122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4" t="s">
        <v>82</v>
      </c>
      <c r="BK178" s="227">
        <f>ROUND(I178*H178,2)</f>
        <v>0</v>
      </c>
      <c r="BL178" s="14" t="s">
        <v>154</v>
      </c>
      <c r="BM178" s="226" t="s">
        <v>275</v>
      </c>
    </row>
    <row r="179" s="2" customFormat="1">
      <c r="A179" s="35"/>
      <c r="B179" s="36"/>
      <c r="C179" s="37"/>
      <c r="D179" s="228" t="s">
        <v>129</v>
      </c>
      <c r="E179" s="37"/>
      <c r="F179" s="229" t="s">
        <v>684</v>
      </c>
      <c r="G179" s="37"/>
      <c r="H179" s="37"/>
      <c r="I179" s="230"/>
      <c r="J179" s="37"/>
      <c r="K179" s="37"/>
      <c r="L179" s="41"/>
      <c r="M179" s="231"/>
      <c r="N179" s="232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129</v>
      </c>
      <c r="AU179" s="14" t="s">
        <v>84</v>
      </c>
    </row>
    <row r="180" s="12" customFormat="1" ht="22.8" customHeight="1">
      <c r="A180" s="12"/>
      <c r="B180" s="199"/>
      <c r="C180" s="200"/>
      <c r="D180" s="201" t="s">
        <v>73</v>
      </c>
      <c r="E180" s="213" t="s">
        <v>685</v>
      </c>
      <c r="F180" s="213" t="s">
        <v>686</v>
      </c>
      <c r="G180" s="200"/>
      <c r="H180" s="200"/>
      <c r="I180" s="203"/>
      <c r="J180" s="214">
        <f>BK180</f>
        <v>0</v>
      </c>
      <c r="K180" s="200"/>
      <c r="L180" s="205"/>
      <c r="M180" s="206"/>
      <c r="N180" s="207"/>
      <c r="O180" s="207"/>
      <c r="P180" s="208">
        <f>SUM(P181:P184)</f>
        <v>0</v>
      </c>
      <c r="Q180" s="207"/>
      <c r="R180" s="208">
        <f>SUM(R181:R184)</f>
        <v>0</v>
      </c>
      <c r="S180" s="207"/>
      <c r="T180" s="209">
        <f>SUM(T181:T184)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0" t="s">
        <v>84</v>
      </c>
      <c r="AT180" s="211" t="s">
        <v>73</v>
      </c>
      <c r="AU180" s="211" t="s">
        <v>82</v>
      </c>
      <c r="AY180" s="210" t="s">
        <v>122</v>
      </c>
      <c r="BK180" s="212">
        <f>SUM(BK181:BK184)</f>
        <v>0</v>
      </c>
    </row>
    <row r="181" s="2" customFormat="1" ht="33" customHeight="1">
      <c r="A181" s="35"/>
      <c r="B181" s="36"/>
      <c r="C181" s="215" t="s">
        <v>272</v>
      </c>
      <c r="D181" s="215" t="s">
        <v>124</v>
      </c>
      <c r="E181" s="216" t="s">
        <v>687</v>
      </c>
      <c r="F181" s="217" t="s">
        <v>688</v>
      </c>
      <c r="G181" s="218" t="s">
        <v>658</v>
      </c>
      <c r="H181" s="219">
        <v>1</v>
      </c>
      <c r="I181" s="220"/>
      <c r="J181" s="221">
        <f>ROUND(I181*H181,2)</f>
        <v>0</v>
      </c>
      <c r="K181" s="217" t="s">
        <v>1</v>
      </c>
      <c r="L181" s="41"/>
      <c r="M181" s="222" t="s">
        <v>1</v>
      </c>
      <c r="N181" s="223" t="s">
        <v>39</v>
      </c>
      <c r="O181" s="88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154</v>
      </c>
      <c r="AT181" s="226" t="s">
        <v>124</v>
      </c>
      <c r="AU181" s="226" t="s">
        <v>84</v>
      </c>
      <c r="AY181" s="14" t="s">
        <v>122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82</v>
      </c>
      <c r="BK181" s="227">
        <f>ROUND(I181*H181,2)</f>
        <v>0</v>
      </c>
      <c r="BL181" s="14" t="s">
        <v>154</v>
      </c>
      <c r="BM181" s="226" t="s">
        <v>278</v>
      </c>
    </row>
    <row r="182" s="2" customFormat="1">
      <c r="A182" s="35"/>
      <c r="B182" s="36"/>
      <c r="C182" s="37"/>
      <c r="D182" s="228" t="s">
        <v>129</v>
      </c>
      <c r="E182" s="37"/>
      <c r="F182" s="229" t="s">
        <v>688</v>
      </c>
      <c r="G182" s="37"/>
      <c r="H182" s="37"/>
      <c r="I182" s="230"/>
      <c r="J182" s="37"/>
      <c r="K182" s="37"/>
      <c r="L182" s="41"/>
      <c r="M182" s="231"/>
      <c r="N182" s="232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129</v>
      </c>
      <c r="AU182" s="14" t="s">
        <v>84</v>
      </c>
    </row>
    <row r="183" s="2" customFormat="1" ht="24.15" customHeight="1">
      <c r="A183" s="35"/>
      <c r="B183" s="36"/>
      <c r="C183" s="215" t="s">
        <v>175</v>
      </c>
      <c r="D183" s="215" t="s">
        <v>124</v>
      </c>
      <c r="E183" s="216" t="s">
        <v>689</v>
      </c>
      <c r="F183" s="217" t="s">
        <v>690</v>
      </c>
      <c r="G183" s="218" t="s">
        <v>391</v>
      </c>
      <c r="H183" s="248"/>
      <c r="I183" s="220"/>
      <c r="J183" s="221">
        <f>ROUND(I183*H183,2)</f>
        <v>0</v>
      </c>
      <c r="K183" s="217" t="s">
        <v>1</v>
      </c>
      <c r="L183" s="41"/>
      <c r="M183" s="222" t="s">
        <v>1</v>
      </c>
      <c r="N183" s="223" t="s">
        <v>39</v>
      </c>
      <c r="O183" s="88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154</v>
      </c>
      <c r="AT183" s="226" t="s">
        <v>124</v>
      </c>
      <c r="AU183" s="226" t="s">
        <v>84</v>
      </c>
      <c r="AY183" s="14" t="s">
        <v>122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82</v>
      </c>
      <c r="BK183" s="227">
        <f>ROUND(I183*H183,2)</f>
        <v>0</v>
      </c>
      <c r="BL183" s="14" t="s">
        <v>154</v>
      </c>
      <c r="BM183" s="226" t="s">
        <v>282</v>
      </c>
    </row>
    <row r="184" s="2" customFormat="1">
      <c r="A184" s="35"/>
      <c r="B184" s="36"/>
      <c r="C184" s="37"/>
      <c r="D184" s="228" t="s">
        <v>129</v>
      </c>
      <c r="E184" s="37"/>
      <c r="F184" s="229" t="s">
        <v>690</v>
      </c>
      <c r="G184" s="37"/>
      <c r="H184" s="37"/>
      <c r="I184" s="230"/>
      <c r="J184" s="37"/>
      <c r="K184" s="37"/>
      <c r="L184" s="41"/>
      <c r="M184" s="231"/>
      <c r="N184" s="232"/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129</v>
      </c>
      <c r="AU184" s="14" t="s">
        <v>84</v>
      </c>
    </row>
    <row r="185" s="12" customFormat="1" ht="22.8" customHeight="1">
      <c r="A185" s="12"/>
      <c r="B185" s="199"/>
      <c r="C185" s="200"/>
      <c r="D185" s="201" t="s">
        <v>73</v>
      </c>
      <c r="E185" s="213" t="s">
        <v>691</v>
      </c>
      <c r="F185" s="213" t="s">
        <v>692</v>
      </c>
      <c r="G185" s="200"/>
      <c r="H185" s="200"/>
      <c r="I185" s="203"/>
      <c r="J185" s="214">
        <f>BK185</f>
        <v>0</v>
      </c>
      <c r="K185" s="200"/>
      <c r="L185" s="205"/>
      <c r="M185" s="206"/>
      <c r="N185" s="207"/>
      <c r="O185" s="207"/>
      <c r="P185" s="208">
        <f>SUM(P186:P239)</f>
        <v>0</v>
      </c>
      <c r="Q185" s="207"/>
      <c r="R185" s="208">
        <f>SUM(R186:R239)</f>
        <v>0</v>
      </c>
      <c r="S185" s="207"/>
      <c r="T185" s="209">
        <f>SUM(T186:T239)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0" t="s">
        <v>84</v>
      </c>
      <c r="AT185" s="211" t="s">
        <v>73</v>
      </c>
      <c r="AU185" s="211" t="s">
        <v>82</v>
      </c>
      <c r="AY185" s="210" t="s">
        <v>122</v>
      </c>
      <c r="BK185" s="212">
        <f>SUM(BK186:BK239)</f>
        <v>0</v>
      </c>
    </row>
    <row r="186" s="2" customFormat="1" ht="24.15" customHeight="1">
      <c r="A186" s="35"/>
      <c r="B186" s="36"/>
      <c r="C186" s="215" t="s">
        <v>279</v>
      </c>
      <c r="D186" s="215" t="s">
        <v>124</v>
      </c>
      <c r="E186" s="216" t="s">
        <v>693</v>
      </c>
      <c r="F186" s="217" t="s">
        <v>694</v>
      </c>
      <c r="G186" s="218" t="s">
        <v>231</v>
      </c>
      <c r="H186" s="219">
        <v>1</v>
      </c>
      <c r="I186" s="220"/>
      <c r="J186" s="221">
        <f>ROUND(I186*H186,2)</f>
        <v>0</v>
      </c>
      <c r="K186" s="217" t="s">
        <v>1</v>
      </c>
      <c r="L186" s="41"/>
      <c r="M186" s="222" t="s">
        <v>1</v>
      </c>
      <c r="N186" s="223" t="s">
        <v>39</v>
      </c>
      <c r="O186" s="88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6" t="s">
        <v>154</v>
      </c>
      <c r="AT186" s="226" t="s">
        <v>124</v>
      </c>
      <c r="AU186" s="226" t="s">
        <v>84</v>
      </c>
      <c r="AY186" s="14" t="s">
        <v>122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4" t="s">
        <v>82</v>
      </c>
      <c r="BK186" s="227">
        <f>ROUND(I186*H186,2)</f>
        <v>0</v>
      </c>
      <c r="BL186" s="14" t="s">
        <v>154</v>
      </c>
      <c r="BM186" s="226" t="s">
        <v>285</v>
      </c>
    </row>
    <row r="187" s="2" customFormat="1">
      <c r="A187" s="35"/>
      <c r="B187" s="36"/>
      <c r="C187" s="37"/>
      <c r="D187" s="228" t="s">
        <v>129</v>
      </c>
      <c r="E187" s="37"/>
      <c r="F187" s="229" t="s">
        <v>694</v>
      </c>
      <c r="G187" s="37"/>
      <c r="H187" s="37"/>
      <c r="I187" s="230"/>
      <c r="J187" s="37"/>
      <c r="K187" s="37"/>
      <c r="L187" s="41"/>
      <c r="M187" s="231"/>
      <c r="N187" s="232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129</v>
      </c>
      <c r="AU187" s="14" t="s">
        <v>84</v>
      </c>
    </row>
    <row r="188" s="2" customFormat="1" ht="16.5" customHeight="1">
      <c r="A188" s="35"/>
      <c r="B188" s="36"/>
      <c r="C188" s="215" t="s">
        <v>178</v>
      </c>
      <c r="D188" s="215" t="s">
        <v>124</v>
      </c>
      <c r="E188" s="216" t="s">
        <v>695</v>
      </c>
      <c r="F188" s="217" t="s">
        <v>696</v>
      </c>
      <c r="G188" s="218" t="s">
        <v>189</v>
      </c>
      <c r="H188" s="219">
        <v>1</v>
      </c>
      <c r="I188" s="220"/>
      <c r="J188" s="221">
        <f>ROUND(I188*H188,2)</f>
        <v>0</v>
      </c>
      <c r="K188" s="217" t="s">
        <v>1</v>
      </c>
      <c r="L188" s="41"/>
      <c r="M188" s="222" t="s">
        <v>1</v>
      </c>
      <c r="N188" s="223" t="s">
        <v>39</v>
      </c>
      <c r="O188" s="88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6" t="s">
        <v>154</v>
      </c>
      <c r="AT188" s="226" t="s">
        <v>124</v>
      </c>
      <c r="AU188" s="226" t="s">
        <v>84</v>
      </c>
      <c r="AY188" s="14" t="s">
        <v>122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4" t="s">
        <v>82</v>
      </c>
      <c r="BK188" s="227">
        <f>ROUND(I188*H188,2)</f>
        <v>0</v>
      </c>
      <c r="BL188" s="14" t="s">
        <v>154</v>
      </c>
      <c r="BM188" s="226" t="s">
        <v>289</v>
      </c>
    </row>
    <row r="189" s="2" customFormat="1">
      <c r="A189" s="35"/>
      <c r="B189" s="36"/>
      <c r="C189" s="37"/>
      <c r="D189" s="228" t="s">
        <v>129</v>
      </c>
      <c r="E189" s="37"/>
      <c r="F189" s="229" t="s">
        <v>696</v>
      </c>
      <c r="G189" s="37"/>
      <c r="H189" s="37"/>
      <c r="I189" s="230"/>
      <c r="J189" s="37"/>
      <c r="K189" s="37"/>
      <c r="L189" s="41"/>
      <c r="M189" s="231"/>
      <c r="N189" s="232"/>
      <c r="O189" s="88"/>
      <c r="P189" s="88"/>
      <c r="Q189" s="88"/>
      <c r="R189" s="88"/>
      <c r="S189" s="88"/>
      <c r="T189" s="89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129</v>
      </c>
      <c r="AU189" s="14" t="s">
        <v>84</v>
      </c>
    </row>
    <row r="190" s="2" customFormat="1" ht="24.15" customHeight="1">
      <c r="A190" s="35"/>
      <c r="B190" s="36"/>
      <c r="C190" s="215" t="s">
        <v>286</v>
      </c>
      <c r="D190" s="215" t="s">
        <v>124</v>
      </c>
      <c r="E190" s="216" t="s">
        <v>697</v>
      </c>
      <c r="F190" s="217" t="s">
        <v>698</v>
      </c>
      <c r="G190" s="218" t="s">
        <v>189</v>
      </c>
      <c r="H190" s="219">
        <v>1</v>
      </c>
      <c r="I190" s="220"/>
      <c r="J190" s="221">
        <f>ROUND(I190*H190,2)</f>
        <v>0</v>
      </c>
      <c r="K190" s="217" t="s">
        <v>1</v>
      </c>
      <c r="L190" s="41"/>
      <c r="M190" s="222" t="s">
        <v>1</v>
      </c>
      <c r="N190" s="223" t="s">
        <v>39</v>
      </c>
      <c r="O190" s="88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6" t="s">
        <v>154</v>
      </c>
      <c r="AT190" s="226" t="s">
        <v>124</v>
      </c>
      <c r="AU190" s="226" t="s">
        <v>84</v>
      </c>
      <c r="AY190" s="14" t="s">
        <v>122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4" t="s">
        <v>82</v>
      </c>
      <c r="BK190" s="227">
        <f>ROUND(I190*H190,2)</f>
        <v>0</v>
      </c>
      <c r="BL190" s="14" t="s">
        <v>154</v>
      </c>
      <c r="BM190" s="226" t="s">
        <v>293</v>
      </c>
    </row>
    <row r="191" s="2" customFormat="1">
      <c r="A191" s="35"/>
      <c r="B191" s="36"/>
      <c r="C191" s="37"/>
      <c r="D191" s="228" t="s">
        <v>129</v>
      </c>
      <c r="E191" s="37"/>
      <c r="F191" s="229" t="s">
        <v>698</v>
      </c>
      <c r="G191" s="37"/>
      <c r="H191" s="37"/>
      <c r="I191" s="230"/>
      <c r="J191" s="37"/>
      <c r="K191" s="37"/>
      <c r="L191" s="41"/>
      <c r="M191" s="231"/>
      <c r="N191" s="232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129</v>
      </c>
      <c r="AU191" s="14" t="s">
        <v>84</v>
      </c>
    </row>
    <row r="192" s="2" customFormat="1" ht="24.15" customHeight="1">
      <c r="A192" s="35"/>
      <c r="B192" s="36"/>
      <c r="C192" s="215" t="s">
        <v>182</v>
      </c>
      <c r="D192" s="215" t="s">
        <v>124</v>
      </c>
      <c r="E192" s="216" t="s">
        <v>699</v>
      </c>
      <c r="F192" s="217" t="s">
        <v>700</v>
      </c>
      <c r="G192" s="218" t="s">
        <v>189</v>
      </c>
      <c r="H192" s="219">
        <v>1</v>
      </c>
      <c r="I192" s="220"/>
      <c r="J192" s="221">
        <f>ROUND(I192*H192,2)</f>
        <v>0</v>
      </c>
      <c r="K192" s="217" t="s">
        <v>1</v>
      </c>
      <c r="L192" s="41"/>
      <c r="M192" s="222" t="s">
        <v>1</v>
      </c>
      <c r="N192" s="223" t="s">
        <v>39</v>
      </c>
      <c r="O192" s="88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6" t="s">
        <v>154</v>
      </c>
      <c r="AT192" s="226" t="s">
        <v>124</v>
      </c>
      <c r="AU192" s="226" t="s">
        <v>84</v>
      </c>
      <c r="AY192" s="14" t="s">
        <v>122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4" t="s">
        <v>82</v>
      </c>
      <c r="BK192" s="227">
        <f>ROUND(I192*H192,2)</f>
        <v>0</v>
      </c>
      <c r="BL192" s="14" t="s">
        <v>154</v>
      </c>
      <c r="BM192" s="226" t="s">
        <v>297</v>
      </c>
    </row>
    <row r="193" s="2" customFormat="1">
      <c r="A193" s="35"/>
      <c r="B193" s="36"/>
      <c r="C193" s="37"/>
      <c r="D193" s="228" t="s">
        <v>129</v>
      </c>
      <c r="E193" s="37"/>
      <c r="F193" s="229" t="s">
        <v>700</v>
      </c>
      <c r="G193" s="37"/>
      <c r="H193" s="37"/>
      <c r="I193" s="230"/>
      <c r="J193" s="37"/>
      <c r="K193" s="37"/>
      <c r="L193" s="41"/>
      <c r="M193" s="231"/>
      <c r="N193" s="232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129</v>
      </c>
      <c r="AU193" s="14" t="s">
        <v>84</v>
      </c>
    </row>
    <row r="194" s="2" customFormat="1" ht="16.5" customHeight="1">
      <c r="A194" s="35"/>
      <c r="B194" s="36"/>
      <c r="C194" s="215" t="s">
        <v>294</v>
      </c>
      <c r="D194" s="215" t="s">
        <v>124</v>
      </c>
      <c r="E194" s="216" t="s">
        <v>701</v>
      </c>
      <c r="F194" s="217" t="s">
        <v>702</v>
      </c>
      <c r="G194" s="218" t="s">
        <v>189</v>
      </c>
      <c r="H194" s="219">
        <v>1</v>
      </c>
      <c r="I194" s="220"/>
      <c r="J194" s="221">
        <f>ROUND(I194*H194,2)</f>
        <v>0</v>
      </c>
      <c r="K194" s="217" t="s">
        <v>1</v>
      </c>
      <c r="L194" s="41"/>
      <c r="M194" s="222" t="s">
        <v>1</v>
      </c>
      <c r="N194" s="223" t="s">
        <v>39</v>
      </c>
      <c r="O194" s="88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6" t="s">
        <v>154</v>
      </c>
      <c r="AT194" s="226" t="s">
        <v>124</v>
      </c>
      <c r="AU194" s="226" t="s">
        <v>84</v>
      </c>
      <c r="AY194" s="14" t="s">
        <v>122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4" t="s">
        <v>82</v>
      </c>
      <c r="BK194" s="227">
        <f>ROUND(I194*H194,2)</f>
        <v>0</v>
      </c>
      <c r="BL194" s="14" t="s">
        <v>154</v>
      </c>
      <c r="BM194" s="226" t="s">
        <v>300</v>
      </c>
    </row>
    <row r="195" s="2" customFormat="1">
      <c r="A195" s="35"/>
      <c r="B195" s="36"/>
      <c r="C195" s="37"/>
      <c r="D195" s="228" t="s">
        <v>129</v>
      </c>
      <c r="E195" s="37"/>
      <c r="F195" s="229" t="s">
        <v>702</v>
      </c>
      <c r="G195" s="37"/>
      <c r="H195" s="37"/>
      <c r="I195" s="230"/>
      <c r="J195" s="37"/>
      <c r="K195" s="37"/>
      <c r="L195" s="41"/>
      <c r="M195" s="231"/>
      <c r="N195" s="232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129</v>
      </c>
      <c r="AU195" s="14" t="s">
        <v>84</v>
      </c>
    </row>
    <row r="196" s="2" customFormat="1" ht="24.15" customHeight="1">
      <c r="A196" s="35"/>
      <c r="B196" s="36"/>
      <c r="C196" s="215" t="s">
        <v>190</v>
      </c>
      <c r="D196" s="215" t="s">
        <v>124</v>
      </c>
      <c r="E196" s="216" t="s">
        <v>703</v>
      </c>
      <c r="F196" s="217" t="s">
        <v>704</v>
      </c>
      <c r="G196" s="218" t="s">
        <v>613</v>
      </c>
      <c r="H196" s="219">
        <v>3</v>
      </c>
      <c r="I196" s="220"/>
      <c r="J196" s="221">
        <f>ROUND(I196*H196,2)</f>
        <v>0</v>
      </c>
      <c r="K196" s="217" t="s">
        <v>1</v>
      </c>
      <c r="L196" s="41"/>
      <c r="M196" s="222" t="s">
        <v>1</v>
      </c>
      <c r="N196" s="223" t="s">
        <v>39</v>
      </c>
      <c r="O196" s="88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6" t="s">
        <v>154</v>
      </c>
      <c r="AT196" s="226" t="s">
        <v>124</v>
      </c>
      <c r="AU196" s="226" t="s">
        <v>84</v>
      </c>
      <c r="AY196" s="14" t="s">
        <v>122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4" t="s">
        <v>82</v>
      </c>
      <c r="BK196" s="227">
        <f>ROUND(I196*H196,2)</f>
        <v>0</v>
      </c>
      <c r="BL196" s="14" t="s">
        <v>154</v>
      </c>
      <c r="BM196" s="226" t="s">
        <v>304</v>
      </c>
    </row>
    <row r="197" s="2" customFormat="1">
      <c r="A197" s="35"/>
      <c r="B197" s="36"/>
      <c r="C197" s="37"/>
      <c r="D197" s="228" t="s">
        <v>129</v>
      </c>
      <c r="E197" s="37"/>
      <c r="F197" s="229" t="s">
        <v>704</v>
      </c>
      <c r="G197" s="37"/>
      <c r="H197" s="37"/>
      <c r="I197" s="230"/>
      <c r="J197" s="37"/>
      <c r="K197" s="37"/>
      <c r="L197" s="41"/>
      <c r="M197" s="231"/>
      <c r="N197" s="232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129</v>
      </c>
      <c r="AU197" s="14" t="s">
        <v>84</v>
      </c>
    </row>
    <row r="198" s="2" customFormat="1" ht="24.15" customHeight="1">
      <c r="A198" s="35"/>
      <c r="B198" s="36"/>
      <c r="C198" s="215" t="s">
        <v>301</v>
      </c>
      <c r="D198" s="215" t="s">
        <v>124</v>
      </c>
      <c r="E198" s="216" t="s">
        <v>705</v>
      </c>
      <c r="F198" s="217" t="s">
        <v>706</v>
      </c>
      <c r="G198" s="218" t="s">
        <v>613</v>
      </c>
      <c r="H198" s="219">
        <v>2</v>
      </c>
      <c r="I198" s="220"/>
      <c r="J198" s="221">
        <f>ROUND(I198*H198,2)</f>
        <v>0</v>
      </c>
      <c r="K198" s="217" t="s">
        <v>1</v>
      </c>
      <c r="L198" s="41"/>
      <c r="M198" s="222" t="s">
        <v>1</v>
      </c>
      <c r="N198" s="223" t="s">
        <v>39</v>
      </c>
      <c r="O198" s="88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6" t="s">
        <v>154</v>
      </c>
      <c r="AT198" s="226" t="s">
        <v>124</v>
      </c>
      <c r="AU198" s="226" t="s">
        <v>84</v>
      </c>
      <c r="AY198" s="14" t="s">
        <v>122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4" t="s">
        <v>82</v>
      </c>
      <c r="BK198" s="227">
        <f>ROUND(I198*H198,2)</f>
        <v>0</v>
      </c>
      <c r="BL198" s="14" t="s">
        <v>154</v>
      </c>
      <c r="BM198" s="226" t="s">
        <v>307</v>
      </c>
    </row>
    <row r="199" s="2" customFormat="1">
      <c r="A199" s="35"/>
      <c r="B199" s="36"/>
      <c r="C199" s="37"/>
      <c r="D199" s="228" t="s">
        <v>129</v>
      </c>
      <c r="E199" s="37"/>
      <c r="F199" s="229" t="s">
        <v>706</v>
      </c>
      <c r="G199" s="37"/>
      <c r="H199" s="37"/>
      <c r="I199" s="230"/>
      <c r="J199" s="37"/>
      <c r="K199" s="37"/>
      <c r="L199" s="41"/>
      <c r="M199" s="231"/>
      <c r="N199" s="232"/>
      <c r="O199" s="88"/>
      <c r="P199" s="88"/>
      <c r="Q199" s="88"/>
      <c r="R199" s="88"/>
      <c r="S199" s="88"/>
      <c r="T199" s="89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129</v>
      </c>
      <c r="AU199" s="14" t="s">
        <v>84</v>
      </c>
    </row>
    <row r="200" s="2" customFormat="1" ht="16.5" customHeight="1">
      <c r="A200" s="35"/>
      <c r="B200" s="36"/>
      <c r="C200" s="215" t="s">
        <v>194</v>
      </c>
      <c r="D200" s="215" t="s">
        <v>124</v>
      </c>
      <c r="E200" s="216" t="s">
        <v>707</v>
      </c>
      <c r="F200" s="217" t="s">
        <v>708</v>
      </c>
      <c r="G200" s="218" t="s">
        <v>231</v>
      </c>
      <c r="H200" s="219">
        <v>8</v>
      </c>
      <c r="I200" s="220"/>
      <c r="J200" s="221">
        <f>ROUND(I200*H200,2)</f>
        <v>0</v>
      </c>
      <c r="K200" s="217" t="s">
        <v>1</v>
      </c>
      <c r="L200" s="41"/>
      <c r="M200" s="222" t="s">
        <v>1</v>
      </c>
      <c r="N200" s="223" t="s">
        <v>39</v>
      </c>
      <c r="O200" s="88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6" t="s">
        <v>154</v>
      </c>
      <c r="AT200" s="226" t="s">
        <v>124</v>
      </c>
      <c r="AU200" s="226" t="s">
        <v>84</v>
      </c>
      <c r="AY200" s="14" t="s">
        <v>122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4" t="s">
        <v>82</v>
      </c>
      <c r="BK200" s="227">
        <f>ROUND(I200*H200,2)</f>
        <v>0</v>
      </c>
      <c r="BL200" s="14" t="s">
        <v>154</v>
      </c>
      <c r="BM200" s="226" t="s">
        <v>311</v>
      </c>
    </row>
    <row r="201" s="2" customFormat="1">
      <c r="A201" s="35"/>
      <c r="B201" s="36"/>
      <c r="C201" s="37"/>
      <c r="D201" s="228" t="s">
        <v>129</v>
      </c>
      <c r="E201" s="37"/>
      <c r="F201" s="229" t="s">
        <v>708</v>
      </c>
      <c r="G201" s="37"/>
      <c r="H201" s="37"/>
      <c r="I201" s="230"/>
      <c r="J201" s="37"/>
      <c r="K201" s="37"/>
      <c r="L201" s="41"/>
      <c r="M201" s="231"/>
      <c r="N201" s="232"/>
      <c r="O201" s="88"/>
      <c r="P201" s="88"/>
      <c r="Q201" s="88"/>
      <c r="R201" s="88"/>
      <c r="S201" s="88"/>
      <c r="T201" s="89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129</v>
      </c>
      <c r="AU201" s="14" t="s">
        <v>84</v>
      </c>
    </row>
    <row r="202" s="2" customFormat="1" ht="24.15" customHeight="1">
      <c r="A202" s="35"/>
      <c r="B202" s="36"/>
      <c r="C202" s="215" t="s">
        <v>308</v>
      </c>
      <c r="D202" s="215" t="s">
        <v>124</v>
      </c>
      <c r="E202" s="216" t="s">
        <v>709</v>
      </c>
      <c r="F202" s="217" t="s">
        <v>710</v>
      </c>
      <c r="G202" s="218" t="s">
        <v>132</v>
      </c>
      <c r="H202" s="219">
        <v>25</v>
      </c>
      <c r="I202" s="220"/>
      <c r="J202" s="221">
        <f>ROUND(I202*H202,2)</f>
        <v>0</v>
      </c>
      <c r="K202" s="217" t="s">
        <v>1</v>
      </c>
      <c r="L202" s="41"/>
      <c r="M202" s="222" t="s">
        <v>1</v>
      </c>
      <c r="N202" s="223" t="s">
        <v>39</v>
      </c>
      <c r="O202" s="88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6" t="s">
        <v>154</v>
      </c>
      <c r="AT202" s="226" t="s">
        <v>124</v>
      </c>
      <c r="AU202" s="226" t="s">
        <v>84</v>
      </c>
      <c r="AY202" s="14" t="s">
        <v>122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4" t="s">
        <v>82</v>
      </c>
      <c r="BK202" s="227">
        <f>ROUND(I202*H202,2)</f>
        <v>0</v>
      </c>
      <c r="BL202" s="14" t="s">
        <v>154</v>
      </c>
      <c r="BM202" s="226" t="s">
        <v>314</v>
      </c>
    </row>
    <row r="203" s="2" customFormat="1">
      <c r="A203" s="35"/>
      <c r="B203" s="36"/>
      <c r="C203" s="37"/>
      <c r="D203" s="228" t="s">
        <v>129</v>
      </c>
      <c r="E203" s="37"/>
      <c r="F203" s="229" t="s">
        <v>710</v>
      </c>
      <c r="G203" s="37"/>
      <c r="H203" s="37"/>
      <c r="I203" s="230"/>
      <c r="J203" s="37"/>
      <c r="K203" s="37"/>
      <c r="L203" s="41"/>
      <c r="M203" s="231"/>
      <c r="N203" s="232"/>
      <c r="O203" s="88"/>
      <c r="P203" s="88"/>
      <c r="Q203" s="88"/>
      <c r="R203" s="88"/>
      <c r="S203" s="88"/>
      <c r="T203" s="89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129</v>
      </c>
      <c r="AU203" s="14" t="s">
        <v>84</v>
      </c>
    </row>
    <row r="204" s="2" customFormat="1" ht="24.15" customHeight="1">
      <c r="A204" s="35"/>
      <c r="B204" s="36"/>
      <c r="C204" s="233" t="s">
        <v>251</v>
      </c>
      <c r="D204" s="233" t="s">
        <v>156</v>
      </c>
      <c r="E204" s="234" t="s">
        <v>711</v>
      </c>
      <c r="F204" s="235" t="s">
        <v>712</v>
      </c>
      <c r="G204" s="236" t="s">
        <v>132</v>
      </c>
      <c r="H204" s="237">
        <v>25</v>
      </c>
      <c r="I204" s="238"/>
      <c r="J204" s="239">
        <f>ROUND(I204*H204,2)</f>
        <v>0</v>
      </c>
      <c r="K204" s="235" t="s">
        <v>1</v>
      </c>
      <c r="L204" s="240"/>
      <c r="M204" s="241" t="s">
        <v>1</v>
      </c>
      <c r="N204" s="242" t="s">
        <v>39</v>
      </c>
      <c r="O204" s="88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6" t="s">
        <v>190</v>
      </c>
      <c r="AT204" s="226" t="s">
        <v>156</v>
      </c>
      <c r="AU204" s="226" t="s">
        <v>84</v>
      </c>
      <c r="AY204" s="14" t="s">
        <v>122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4" t="s">
        <v>82</v>
      </c>
      <c r="BK204" s="227">
        <f>ROUND(I204*H204,2)</f>
        <v>0</v>
      </c>
      <c r="BL204" s="14" t="s">
        <v>154</v>
      </c>
      <c r="BM204" s="226" t="s">
        <v>318</v>
      </c>
    </row>
    <row r="205" s="2" customFormat="1">
      <c r="A205" s="35"/>
      <c r="B205" s="36"/>
      <c r="C205" s="37"/>
      <c r="D205" s="228" t="s">
        <v>129</v>
      </c>
      <c r="E205" s="37"/>
      <c r="F205" s="229" t="s">
        <v>712</v>
      </c>
      <c r="G205" s="37"/>
      <c r="H205" s="37"/>
      <c r="I205" s="230"/>
      <c r="J205" s="37"/>
      <c r="K205" s="37"/>
      <c r="L205" s="41"/>
      <c r="M205" s="231"/>
      <c r="N205" s="232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129</v>
      </c>
      <c r="AU205" s="14" t="s">
        <v>84</v>
      </c>
    </row>
    <row r="206" s="2" customFormat="1" ht="24.15" customHeight="1">
      <c r="A206" s="35"/>
      <c r="B206" s="36"/>
      <c r="C206" s="215" t="s">
        <v>315</v>
      </c>
      <c r="D206" s="215" t="s">
        <v>124</v>
      </c>
      <c r="E206" s="216" t="s">
        <v>713</v>
      </c>
      <c r="F206" s="217" t="s">
        <v>714</v>
      </c>
      <c r="G206" s="218" t="s">
        <v>132</v>
      </c>
      <c r="H206" s="219">
        <v>4</v>
      </c>
      <c r="I206" s="220"/>
      <c r="J206" s="221">
        <f>ROUND(I206*H206,2)</f>
        <v>0</v>
      </c>
      <c r="K206" s="217" t="s">
        <v>1</v>
      </c>
      <c r="L206" s="41"/>
      <c r="M206" s="222" t="s">
        <v>1</v>
      </c>
      <c r="N206" s="223" t="s">
        <v>39</v>
      </c>
      <c r="O206" s="88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6" t="s">
        <v>154</v>
      </c>
      <c r="AT206" s="226" t="s">
        <v>124</v>
      </c>
      <c r="AU206" s="226" t="s">
        <v>84</v>
      </c>
      <c r="AY206" s="14" t="s">
        <v>122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4" t="s">
        <v>82</v>
      </c>
      <c r="BK206" s="227">
        <f>ROUND(I206*H206,2)</f>
        <v>0</v>
      </c>
      <c r="BL206" s="14" t="s">
        <v>154</v>
      </c>
      <c r="BM206" s="226" t="s">
        <v>321</v>
      </c>
    </row>
    <row r="207" s="2" customFormat="1">
      <c r="A207" s="35"/>
      <c r="B207" s="36"/>
      <c r="C207" s="37"/>
      <c r="D207" s="228" t="s">
        <v>129</v>
      </c>
      <c r="E207" s="37"/>
      <c r="F207" s="229" t="s">
        <v>714</v>
      </c>
      <c r="G207" s="37"/>
      <c r="H207" s="37"/>
      <c r="I207" s="230"/>
      <c r="J207" s="37"/>
      <c r="K207" s="37"/>
      <c r="L207" s="41"/>
      <c r="M207" s="231"/>
      <c r="N207" s="232"/>
      <c r="O207" s="88"/>
      <c r="P207" s="88"/>
      <c r="Q207" s="88"/>
      <c r="R207" s="88"/>
      <c r="S207" s="88"/>
      <c r="T207" s="89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129</v>
      </c>
      <c r="AU207" s="14" t="s">
        <v>84</v>
      </c>
    </row>
    <row r="208" s="2" customFormat="1" ht="24.15" customHeight="1">
      <c r="A208" s="35"/>
      <c r="B208" s="36"/>
      <c r="C208" s="233" t="s">
        <v>255</v>
      </c>
      <c r="D208" s="233" t="s">
        <v>156</v>
      </c>
      <c r="E208" s="234" t="s">
        <v>715</v>
      </c>
      <c r="F208" s="235" t="s">
        <v>716</v>
      </c>
      <c r="G208" s="236" t="s">
        <v>132</v>
      </c>
      <c r="H208" s="237">
        <v>4</v>
      </c>
      <c r="I208" s="238"/>
      <c r="J208" s="239">
        <f>ROUND(I208*H208,2)</f>
        <v>0</v>
      </c>
      <c r="K208" s="235" t="s">
        <v>1</v>
      </c>
      <c r="L208" s="240"/>
      <c r="M208" s="241" t="s">
        <v>1</v>
      </c>
      <c r="N208" s="242" t="s">
        <v>39</v>
      </c>
      <c r="O208" s="88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6" t="s">
        <v>190</v>
      </c>
      <c r="AT208" s="226" t="s">
        <v>156</v>
      </c>
      <c r="AU208" s="226" t="s">
        <v>84</v>
      </c>
      <c r="AY208" s="14" t="s">
        <v>122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4" t="s">
        <v>82</v>
      </c>
      <c r="BK208" s="227">
        <f>ROUND(I208*H208,2)</f>
        <v>0</v>
      </c>
      <c r="BL208" s="14" t="s">
        <v>154</v>
      </c>
      <c r="BM208" s="226" t="s">
        <v>325</v>
      </c>
    </row>
    <row r="209" s="2" customFormat="1">
      <c r="A209" s="35"/>
      <c r="B209" s="36"/>
      <c r="C209" s="37"/>
      <c r="D209" s="228" t="s">
        <v>129</v>
      </c>
      <c r="E209" s="37"/>
      <c r="F209" s="229" t="s">
        <v>716</v>
      </c>
      <c r="G209" s="37"/>
      <c r="H209" s="37"/>
      <c r="I209" s="230"/>
      <c r="J209" s="37"/>
      <c r="K209" s="37"/>
      <c r="L209" s="41"/>
      <c r="M209" s="231"/>
      <c r="N209" s="232"/>
      <c r="O209" s="88"/>
      <c r="P209" s="88"/>
      <c r="Q209" s="88"/>
      <c r="R209" s="88"/>
      <c r="S209" s="88"/>
      <c r="T209" s="89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129</v>
      </c>
      <c r="AU209" s="14" t="s">
        <v>84</v>
      </c>
    </row>
    <row r="210" s="2" customFormat="1" ht="24.15" customHeight="1">
      <c r="A210" s="35"/>
      <c r="B210" s="36"/>
      <c r="C210" s="215" t="s">
        <v>322</v>
      </c>
      <c r="D210" s="215" t="s">
        <v>124</v>
      </c>
      <c r="E210" s="216" t="s">
        <v>717</v>
      </c>
      <c r="F210" s="217" t="s">
        <v>718</v>
      </c>
      <c r="G210" s="218" t="s">
        <v>231</v>
      </c>
      <c r="H210" s="219">
        <v>30</v>
      </c>
      <c r="I210" s="220"/>
      <c r="J210" s="221">
        <f>ROUND(I210*H210,2)</f>
        <v>0</v>
      </c>
      <c r="K210" s="217" t="s">
        <v>1</v>
      </c>
      <c r="L210" s="41"/>
      <c r="M210" s="222" t="s">
        <v>1</v>
      </c>
      <c r="N210" s="223" t="s">
        <v>39</v>
      </c>
      <c r="O210" s="88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6" t="s">
        <v>154</v>
      </c>
      <c r="AT210" s="226" t="s">
        <v>124</v>
      </c>
      <c r="AU210" s="226" t="s">
        <v>84</v>
      </c>
      <c r="AY210" s="14" t="s">
        <v>122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4" t="s">
        <v>82</v>
      </c>
      <c r="BK210" s="227">
        <f>ROUND(I210*H210,2)</f>
        <v>0</v>
      </c>
      <c r="BL210" s="14" t="s">
        <v>154</v>
      </c>
      <c r="BM210" s="226" t="s">
        <v>328</v>
      </c>
    </row>
    <row r="211" s="2" customFormat="1">
      <c r="A211" s="35"/>
      <c r="B211" s="36"/>
      <c r="C211" s="37"/>
      <c r="D211" s="228" t="s">
        <v>129</v>
      </c>
      <c r="E211" s="37"/>
      <c r="F211" s="229" t="s">
        <v>718</v>
      </c>
      <c r="G211" s="37"/>
      <c r="H211" s="37"/>
      <c r="I211" s="230"/>
      <c r="J211" s="37"/>
      <c r="K211" s="37"/>
      <c r="L211" s="41"/>
      <c r="M211" s="231"/>
      <c r="N211" s="232"/>
      <c r="O211" s="88"/>
      <c r="P211" s="88"/>
      <c r="Q211" s="88"/>
      <c r="R211" s="88"/>
      <c r="S211" s="88"/>
      <c r="T211" s="89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129</v>
      </c>
      <c r="AU211" s="14" t="s">
        <v>84</v>
      </c>
    </row>
    <row r="212" s="2" customFormat="1" ht="24.15" customHeight="1">
      <c r="A212" s="35"/>
      <c r="B212" s="36"/>
      <c r="C212" s="215" t="s">
        <v>258</v>
      </c>
      <c r="D212" s="215" t="s">
        <v>124</v>
      </c>
      <c r="E212" s="216" t="s">
        <v>719</v>
      </c>
      <c r="F212" s="217" t="s">
        <v>720</v>
      </c>
      <c r="G212" s="218" t="s">
        <v>231</v>
      </c>
      <c r="H212" s="219">
        <v>10</v>
      </c>
      <c r="I212" s="220"/>
      <c r="J212" s="221">
        <f>ROUND(I212*H212,2)</f>
        <v>0</v>
      </c>
      <c r="K212" s="217" t="s">
        <v>1</v>
      </c>
      <c r="L212" s="41"/>
      <c r="M212" s="222" t="s">
        <v>1</v>
      </c>
      <c r="N212" s="223" t="s">
        <v>39</v>
      </c>
      <c r="O212" s="88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6" t="s">
        <v>154</v>
      </c>
      <c r="AT212" s="226" t="s">
        <v>124</v>
      </c>
      <c r="AU212" s="226" t="s">
        <v>84</v>
      </c>
      <c r="AY212" s="14" t="s">
        <v>122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4" t="s">
        <v>82</v>
      </c>
      <c r="BK212" s="227">
        <f>ROUND(I212*H212,2)</f>
        <v>0</v>
      </c>
      <c r="BL212" s="14" t="s">
        <v>154</v>
      </c>
      <c r="BM212" s="226" t="s">
        <v>332</v>
      </c>
    </row>
    <row r="213" s="2" customFormat="1">
      <c r="A213" s="35"/>
      <c r="B213" s="36"/>
      <c r="C213" s="37"/>
      <c r="D213" s="228" t="s">
        <v>129</v>
      </c>
      <c r="E213" s="37"/>
      <c r="F213" s="229" t="s">
        <v>720</v>
      </c>
      <c r="G213" s="37"/>
      <c r="H213" s="37"/>
      <c r="I213" s="230"/>
      <c r="J213" s="37"/>
      <c r="K213" s="37"/>
      <c r="L213" s="41"/>
      <c r="M213" s="231"/>
      <c r="N213" s="232"/>
      <c r="O213" s="88"/>
      <c r="P213" s="88"/>
      <c r="Q213" s="88"/>
      <c r="R213" s="88"/>
      <c r="S213" s="88"/>
      <c r="T213" s="89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4" t="s">
        <v>129</v>
      </c>
      <c r="AU213" s="14" t="s">
        <v>84</v>
      </c>
    </row>
    <row r="214" s="2" customFormat="1" ht="21.75" customHeight="1">
      <c r="A214" s="35"/>
      <c r="B214" s="36"/>
      <c r="C214" s="233" t="s">
        <v>329</v>
      </c>
      <c r="D214" s="233" t="s">
        <v>156</v>
      </c>
      <c r="E214" s="234" t="s">
        <v>721</v>
      </c>
      <c r="F214" s="235" t="s">
        <v>722</v>
      </c>
      <c r="G214" s="236" t="s">
        <v>231</v>
      </c>
      <c r="H214" s="237">
        <v>8</v>
      </c>
      <c r="I214" s="238"/>
      <c r="J214" s="239">
        <f>ROUND(I214*H214,2)</f>
        <v>0</v>
      </c>
      <c r="K214" s="235" t="s">
        <v>1</v>
      </c>
      <c r="L214" s="240"/>
      <c r="M214" s="241" t="s">
        <v>1</v>
      </c>
      <c r="N214" s="242" t="s">
        <v>39</v>
      </c>
      <c r="O214" s="88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6" t="s">
        <v>190</v>
      </c>
      <c r="AT214" s="226" t="s">
        <v>156</v>
      </c>
      <c r="AU214" s="226" t="s">
        <v>84</v>
      </c>
      <c r="AY214" s="14" t="s">
        <v>122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4" t="s">
        <v>82</v>
      </c>
      <c r="BK214" s="227">
        <f>ROUND(I214*H214,2)</f>
        <v>0</v>
      </c>
      <c r="BL214" s="14" t="s">
        <v>154</v>
      </c>
      <c r="BM214" s="226" t="s">
        <v>335</v>
      </c>
    </row>
    <row r="215" s="2" customFormat="1">
      <c r="A215" s="35"/>
      <c r="B215" s="36"/>
      <c r="C215" s="37"/>
      <c r="D215" s="228" t="s">
        <v>129</v>
      </c>
      <c r="E215" s="37"/>
      <c r="F215" s="229" t="s">
        <v>722</v>
      </c>
      <c r="G215" s="37"/>
      <c r="H215" s="37"/>
      <c r="I215" s="230"/>
      <c r="J215" s="37"/>
      <c r="K215" s="37"/>
      <c r="L215" s="41"/>
      <c r="M215" s="231"/>
      <c r="N215" s="232"/>
      <c r="O215" s="88"/>
      <c r="P215" s="88"/>
      <c r="Q215" s="88"/>
      <c r="R215" s="88"/>
      <c r="S215" s="88"/>
      <c r="T215" s="89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129</v>
      </c>
      <c r="AU215" s="14" t="s">
        <v>84</v>
      </c>
    </row>
    <row r="216" s="2" customFormat="1" ht="24.15" customHeight="1">
      <c r="A216" s="35"/>
      <c r="B216" s="36"/>
      <c r="C216" s="215" t="s">
        <v>261</v>
      </c>
      <c r="D216" s="215" t="s">
        <v>124</v>
      </c>
      <c r="E216" s="216" t="s">
        <v>723</v>
      </c>
      <c r="F216" s="217" t="s">
        <v>724</v>
      </c>
      <c r="G216" s="218" t="s">
        <v>231</v>
      </c>
      <c r="H216" s="219">
        <v>2</v>
      </c>
      <c r="I216" s="220"/>
      <c r="J216" s="221">
        <f>ROUND(I216*H216,2)</f>
        <v>0</v>
      </c>
      <c r="K216" s="217" t="s">
        <v>1</v>
      </c>
      <c r="L216" s="41"/>
      <c r="M216" s="222" t="s">
        <v>1</v>
      </c>
      <c r="N216" s="223" t="s">
        <v>39</v>
      </c>
      <c r="O216" s="88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6" t="s">
        <v>154</v>
      </c>
      <c r="AT216" s="226" t="s">
        <v>124</v>
      </c>
      <c r="AU216" s="226" t="s">
        <v>84</v>
      </c>
      <c r="AY216" s="14" t="s">
        <v>122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4" t="s">
        <v>82</v>
      </c>
      <c r="BK216" s="227">
        <f>ROUND(I216*H216,2)</f>
        <v>0</v>
      </c>
      <c r="BL216" s="14" t="s">
        <v>154</v>
      </c>
      <c r="BM216" s="226" t="s">
        <v>339</v>
      </c>
    </row>
    <row r="217" s="2" customFormat="1">
      <c r="A217" s="35"/>
      <c r="B217" s="36"/>
      <c r="C217" s="37"/>
      <c r="D217" s="228" t="s">
        <v>129</v>
      </c>
      <c r="E217" s="37"/>
      <c r="F217" s="229" t="s">
        <v>724</v>
      </c>
      <c r="G217" s="37"/>
      <c r="H217" s="37"/>
      <c r="I217" s="230"/>
      <c r="J217" s="37"/>
      <c r="K217" s="37"/>
      <c r="L217" s="41"/>
      <c r="M217" s="231"/>
      <c r="N217" s="232"/>
      <c r="O217" s="88"/>
      <c r="P217" s="88"/>
      <c r="Q217" s="88"/>
      <c r="R217" s="88"/>
      <c r="S217" s="88"/>
      <c r="T217" s="89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129</v>
      </c>
      <c r="AU217" s="14" t="s">
        <v>84</v>
      </c>
    </row>
    <row r="218" s="2" customFormat="1" ht="24.15" customHeight="1">
      <c r="A218" s="35"/>
      <c r="B218" s="36"/>
      <c r="C218" s="233" t="s">
        <v>336</v>
      </c>
      <c r="D218" s="233" t="s">
        <v>156</v>
      </c>
      <c r="E218" s="234" t="s">
        <v>725</v>
      </c>
      <c r="F218" s="235" t="s">
        <v>726</v>
      </c>
      <c r="G218" s="236" t="s">
        <v>231</v>
      </c>
      <c r="H218" s="237">
        <v>2</v>
      </c>
      <c r="I218" s="238"/>
      <c r="J218" s="239">
        <f>ROUND(I218*H218,2)</f>
        <v>0</v>
      </c>
      <c r="K218" s="235" t="s">
        <v>1</v>
      </c>
      <c r="L218" s="240"/>
      <c r="M218" s="241" t="s">
        <v>1</v>
      </c>
      <c r="N218" s="242" t="s">
        <v>39</v>
      </c>
      <c r="O218" s="88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6" t="s">
        <v>190</v>
      </c>
      <c r="AT218" s="226" t="s">
        <v>156</v>
      </c>
      <c r="AU218" s="226" t="s">
        <v>84</v>
      </c>
      <c r="AY218" s="14" t="s">
        <v>122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4" t="s">
        <v>82</v>
      </c>
      <c r="BK218" s="227">
        <f>ROUND(I218*H218,2)</f>
        <v>0</v>
      </c>
      <c r="BL218" s="14" t="s">
        <v>154</v>
      </c>
      <c r="BM218" s="226" t="s">
        <v>342</v>
      </c>
    </row>
    <row r="219" s="2" customFormat="1">
      <c r="A219" s="35"/>
      <c r="B219" s="36"/>
      <c r="C219" s="37"/>
      <c r="D219" s="228" t="s">
        <v>129</v>
      </c>
      <c r="E219" s="37"/>
      <c r="F219" s="229" t="s">
        <v>726</v>
      </c>
      <c r="G219" s="37"/>
      <c r="H219" s="37"/>
      <c r="I219" s="230"/>
      <c r="J219" s="37"/>
      <c r="K219" s="37"/>
      <c r="L219" s="41"/>
      <c r="M219" s="231"/>
      <c r="N219" s="232"/>
      <c r="O219" s="88"/>
      <c r="P219" s="88"/>
      <c r="Q219" s="88"/>
      <c r="R219" s="88"/>
      <c r="S219" s="88"/>
      <c r="T219" s="89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4" t="s">
        <v>129</v>
      </c>
      <c r="AU219" s="14" t="s">
        <v>84</v>
      </c>
    </row>
    <row r="220" s="2" customFormat="1" ht="16.5" customHeight="1">
      <c r="A220" s="35"/>
      <c r="B220" s="36"/>
      <c r="C220" s="233" t="s">
        <v>264</v>
      </c>
      <c r="D220" s="233" t="s">
        <v>156</v>
      </c>
      <c r="E220" s="234" t="s">
        <v>727</v>
      </c>
      <c r="F220" s="235" t="s">
        <v>728</v>
      </c>
      <c r="G220" s="236" t="s">
        <v>231</v>
      </c>
      <c r="H220" s="237">
        <v>2</v>
      </c>
      <c r="I220" s="238"/>
      <c r="J220" s="239">
        <f>ROUND(I220*H220,2)</f>
        <v>0</v>
      </c>
      <c r="K220" s="235" t="s">
        <v>1</v>
      </c>
      <c r="L220" s="240"/>
      <c r="M220" s="241" t="s">
        <v>1</v>
      </c>
      <c r="N220" s="242" t="s">
        <v>39</v>
      </c>
      <c r="O220" s="88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6" t="s">
        <v>190</v>
      </c>
      <c r="AT220" s="226" t="s">
        <v>156</v>
      </c>
      <c r="AU220" s="226" t="s">
        <v>84</v>
      </c>
      <c r="AY220" s="14" t="s">
        <v>122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4" t="s">
        <v>82</v>
      </c>
      <c r="BK220" s="227">
        <f>ROUND(I220*H220,2)</f>
        <v>0</v>
      </c>
      <c r="BL220" s="14" t="s">
        <v>154</v>
      </c>
      <c r="BM220" s="226" t="s">
        <v>346</v>
      </c>
    </row>
    <row r="221" s="2" customFormat="1">
      <c r="A221" s="35"/>
      <c r="B221" s="36"/>
      <c r="C221" s="37"/>
      <c r="D221" s="228" t="s">
        <v>129</v>
      </c>
      <c r="E221" s="37"/>
      <c r="F221" s="229" t="s">
        <v>728</v>
      </c>
      <c r="G221" s="37"/>
      <c r="H221" s="37"/>
      <c r="I221" s="230"/>
      <c r="J221" s="37"/>
      <c r="K221" s="37"/>
      <c r="L221" s="41"/>
      <c r="M221" s="231"/>
      <c r="N221" s="232"/>
      <c r="O221" s="88"/>
      <c r="P221" s="88"/>
      <c r="Q221" s="88"/>
      <c r="R221" s="88"/>
      <c r="S221" s="88"/>
      <c r="T221" s="89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129</v>
      </c>
      <c r="AU221" s="14" t="s">
        <v>84</v>
      </c>
    </row>
    <row r="222" s="2" customFormat="1" ht="16.5" customHeight="1">
      <c r="A222" s="35"/>
      <c r="B222" s="36"/>
      <c r="C222" s="233" t="s">
        <v>343</v>
      </c>
      <c r="D222" s="233" t="s">
        <v>156</v>
      </c>
      <c r="E222" s="234" t="s">
        <v>729</v>
      </c>
      <c r="F222" s="235" t="s">
        <v>730</v>
      </c>
      <c r="G222" s="236" t="s">
        <v>231</v>
      </c>
      <c r="H222" s="237">
        <v>2</v>
      </c>
      <c r="I222" s="238"/>
      <c r="J222" s="239">
        <f>ROUND(I222*H222,2)</f>
        <v>0</v>
      </c>
      <c r="K222" s="235" t="s">
        <v>1</v>
      </c>
      <c r="L222" s="240"/>
      <c r="M222" s="241" t="s">
        <v>1</v>
      </c>
      <c r="N222" s="242" t="s">
        <v>39</v>
      </c>
      <c r="O222" s="88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6" t="s">
        <v>190</v>
      </c>
      <c r="AT222" s="226" t="s">
        <v>156</v>
      </c>
      <c r="AU222" s="226" t="s">
        <v>84</v>
      </c>
      <c r="AY222" s="14" t="s">
        <v>122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4" t="s">
        <v>82</v>
      </c>
      <c r="BK222" s="227">
        <f>ROUND(I222*H222,2)</f>
        <v>0</v>
      </c>
      <c r="BL222" s="14" t="s">
        <v>154</v>
      </c>
      <c r="BM222" s="226" t="s">
        <v>351</v>
      </c>
    </row>
    <row r="223" s="2" customFormat="1">
      <c r="A223" s="35"/>
      <c r="B223" s="36"/>
      <c r="C223" s="37"/>
      <c r="D223" s="228" t="s">
        <v>129</v>
      </c>
      <c r="E223" s="37"/>
      <c r="F223" s="229" t="s">
        <v>730</v>
      </c>
      <c r="G223" s="37"/>
      <c r="H223" s="37"/>
      <c r="I223" s="230"/>
      <c r="J223" s="37"/>
      <c r="K223" s="37"/>
      <c r="L223" s="41"/>
      <c r="M223" s="231"/>
      <c r="N223" s="232"/>
      <c r="O223" s="88"/>
      <c r="P223" s="88"/>
      <c r="Q223" s="88"/>
      <c r="R223" s="88"/>
      <c r="S223" s="88"/>
      <c r="T223" s="89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129</v>
      </c>
      <c r="AU223" s="14" t="s">
        <v>84</v>
      </c>
    </row>
    <row r="224" s="2" customFormat="1" ht="24.15" customHeight="1">
      <c r="A224" s="35"/>
      <c r="B224" s="36"/>
      <c r="C224" s="215" t="s">
        <v>268</v>
      </c>
      <c r="D224" s="215" t="s">
        <v>124</v>
      </c>
      <c r="E224" s="216" t="s">
        <v>731</v>
      </c>
      <c r="F224" s="217" t="s">
        <v>732</v>
      </c>
      <c r="G224" s="218" t="s">
        <v>231</v>
      </c>
      <c r="H224" s="219">
        <v>1</v>
      </c>
      <c r="I224" s="220"/>
      <c r="J224" s="221">
        <f>ROUND(I224*H224,2)</f>
        <v>0</v>
      </c>
      <c r="K224" s="217" t="s">
        <v>1</v>
      </c>
      <c r="L224" s="41"/>
      <c r="M224" s="222" t="s">
        <v>1</v>
      </c>
      <c r="N224" s="223" t="s">
        <v>39</v>
      </c>
      <c r="O224" s="88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6" t="s">
        <v>154</v>
      </c>
      <c r="AT224" s="226" t="s">
        <v>124</v>
      </c>
      <c r="AU224" s="226" t="s">
        <v>84</v>
      </c>
      <c r="AY224" s="14" t="s">
        <v>122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4" t="s">
        <v>82</v>
      </c>
      <c r="BK224" s="227">
        <f>ROUND(I224*H224,2)</f>
        <v>0</v>
      </c>
      <c r="BL224" s="14" t="s">
        <v>154</v>
      </c>
      <c r="BM224" s="226" t="s">
        <v>356</v>
      </c>
    </row>
    <row r="225" s="2" customFormat="1">
      <c r="A225" s="35"/>
      <c r="B225" s="36"/>
      <c r="C225" s="37"/>
      <c r="D225" s="228" t="s">
        <v>129</v>
      </c>
      <c r="E225" s="37"/>
      <c r="F225" s="229" t="s">
        <v>732</v>
      </c>
      <c r="G225" s="37"/>
      <c r="H225" s="37"/>
      <c r="I225" s="230"/>
      <c r="J225" s="37"/>
      <c r="K225" s="37"/>
      <c r="L225" s="41"/>
      <c r="M225" s="231"/>
      <c r="N225" s="232"/>
      <c r="O225" s="88"/>
      <c r="P225" s="88"/>
      <c r="Q225" s="88"/>
      <c r="R225" s="88"/>
      <c r="S225" s="88"/>
      <c r="T225" s="89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4" t="s">
        <v>129</v>
      </c>
      <c r="AU225" s="14" t="s">
        <v>84</v>
      </c>
    </row>
    <row r="226" s="2" customFormat="1" ht="24.15" customHeight="1">
      <c r="A226" s="35"/>
      <c r="B226" s="36"/>
      <c r="C226" s="233" t="s">
        <v>352</v>
      </c>
      <c r="D226" s="233" t="s">
        <v>156</v>
      </c>
      <c r="E226" s="234" t="s">
        <v>733</v>
      </c>
      <c r="F226" s="235" t="s">
        <v>734</v>
      </c>
      <c r="G226" s="236" t="s">
        <v>231</v>
      </c>
      <c r="H226" s="237">
        <v>1</v>
      </c>
      <c r="I226" s="238"/>
      <c r="J226" s="239">
        <f>ROUND(I226*H226,2)</f>
        <v>0</v>
      </c>
      <c r="K226" s="235" t="s">
        <v>1</v>
      </c>
      <c r="L226" s="240"/>
      <c r="M226" s="241" t="s">
        <v>1</v>
      </c>
      <c r="N226" s="242" t="s">
        <v>39</v>
      </c>
      <c r="O226" s="88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6" t="s">
        <v>190</v>
      </c>
      <c r="AT226" s="226" t="s">
        <v>156</v>
      </c>
      <c r="AU226" s="226" t="s">
        <v>84</v>
      </c>
      <c r="AY226" s="14" t="s">
        <v>122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4" t="s">
        <v>82</v>
      </c>
      <c r="BK226" s="227">
        <f>ROUND(I226*H226,2)</f>
        <v>0</v>
      </c>
      <c r="BL226" s="14" t="s">
        <v>154</v>
      </c>
      <c r="BM226" s="226" t="s">
        <v>359</v>
      </c>
    </row>
    <row r="227" s="2" customFormat="1">
      <c r="A227" s="35"/>
      <c r="B227" s="36"/>
      <c r="C227" s="37"/>
      <c r="D227" s="228" t="s">
        <v>129</v>
      </c>
      <c r="E227" s="37"/>
      <c r="F227" s="229" t="s">
        <v>734</v>
      </c>
      <c r="G227" s="37"/>
      <c r="H227" s="37"/>
      <c r="I227" s="230"/>
      <c r="J227" s="37"/>
      <c r="K227" s="37"/>
      <c r="L227" s="41"/>
      <c r="M227" s="231"/>
      <c r="N227" s="232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129</v>
      </c>
      <c r="AU227" s="14" t="s">
        <v>84</v>
      </c>
    </row>
    <row r="228" s="2" customFormat="1" ht="24.15" customHeight="1">
      <c r="A228" s="35"/>
      <c r="B228" s="36"/>
      <c r="C228" s="233" t="s">
        <v>271</v>
      </c>
      <c r="D228" s="233" t="s">
        <v>156</v>
      </c>
      <c r="E228" s="234" t="s">
        <v>735</v>
      </c>
      <c r="F228" s="235" t="s">
        <v>736</v>
      </c>
      <c r="G228" s="236" t="s">
        <v>231</v>
      </c>
      <c r="H228" s="237">
        <v>1</v>
      </c>
      <c r="I228" s="238"/>
      <c r="J228" s="239">
        <f>ROUND(I228*H228,2)</f>
        <v>0</v>
      </c>
      <c r="K228" s="235" t="s">
        <v>1</v>
      </c>
      <c r="L228" s="240"/>
      <c r="M228" s="241" t="s">
        <v>1</v>
      </c>
      <c r="N228" s="242" t="s">
        <v>39</v>
      </c>
      <c r="O228" s="88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6" t="s">
        <v>190</v>
      </c>
      <c r="AT228" s="226" t="s">
        <v>156</v>
      </c>
      <c r="AU228" s="226" t="s">
        <v>84</v>
      </c>
      <c r="AY228" s="14" t="s">
        <v>122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4" t="s">
        <v>82</v>
      </c>
      <c r="BK228" s="227">
        <f>ROUND(I228*H228,2)</f>
        <v>0</v>
      </c>
      <c r="BL228" s="14" t="s">
        <v>154</v>
      </c>
      <c r="BM228" s="226" t="s">
        <v>363</v>
      </c>
    </row>
    <row r="229" s="2" customFormat="1">
      <c r="A229" s="35"/>
      <c r="B229" s="36"/>
      <c r="C229" s="37"/>
      <c r="D229" s="228" t="s">
        <v>129</v>
      </c>
      <c r="E229" s="37"/>
      <c r="F229" s="229" t="s">
        <v>736</v>
      </c>
      <c r="G229" s="37"/>
      <c r="H229" s="37"/>
      <c r="I229" s="230"/>
      <c r="J229" s="37"/>
      <c r="K229" s="37"/>
      <c r="L229" s="41"/>
      <c r="M229" s="231"/>
      <c r="N229" s="232"/>
      <c r="O229" s="88"/>
      <c r="P229" s="88"/>
      <c r="Q229" s="88"/>
      <c r="R229" s="88"/>
      <c r="S229" s="88"/>
      <c r="T229" s="89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129</v>
      </c>
      <c r="AU229" s="14" t="s">
        <v>84</v>
      </c>
    </row>
    <row r="230" s="2" customFormat="1" ht="24.15" customHeight="1">
      <c r="A230" s="35"/>
      <c r="B230" s="36"/>
      <c r="C230" s="233" t="s">
        <v>360</v>
      </c>
      <c r="D230" s="233" t="s">
        <v>156</v>
      </c>
      <c r="E230" s="234" t="s">
        <v>737</v>
      </c>
      <c r="F230" s="235" t="s">
        <v>738</v>
      </c>
      <c r="G230" s="236" t="s">
        <v>231</v>
      </c>
      <c r="H230" s="237">
        <v>1</v>
      </c>
      <c r="I230" s="238"/>
      <c r="J230" s="239">
        <f>ROUND(I230*H230,2)</f>
        <v>0</v>
      </c>
      <c r="K230" s="235" t="s">
        <v>1</v>
      </c>
      <c r="L230" s="240"/>
      <c r="M230" s="241" t="s">
        <v>1</v>
      </c>
      <c r="N230" s="242" t="s">
        <v>39</v>
      </c>
      <c r="O230" s="88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6" t="s">
        <v>190</v>
      </c>
      <c r="AT230" s="226" t="s">
        <v>156</v>
      </c>
      <c r="AU230" s="226" t="s">
        <v>84</v>
      </c>
      <c r="AY230" s="14" t="s">
        <v>122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4" t="s">
        <v>82</v>
      </c>
      <c r="BK230" s="227">
        <f>ROUND(I230*H230,2)</f>
        <v>0</v>
      </c>
      <c r="BL230" s="14" t="s">
        <v>154</v>
      </c>
      <c r="BM230" s="226" t="s">
        <v>366</v>
      </c>
    </row>
    <row r="231" s="2" customFormat="1">
      <c r="A231" s="35"/>
      <c r="B231" s="36"/>
      <c r="C231" s="37"/>
      <c r="D231" s="228" t="s">
        <v>129</v>
      </c>
      <c r="E231" s="37"/>
      <c r="F231" s="229" t="s">
        <v>738</v>
      </c>
      <c r="G231" s="37"/>
      <c r="H231" s="37"/>
      <c r="I231" s="230"/>
      <c r="J231" s="37"/>
      <c r="K231" s="37"/>
      <c r="L231" s="41"/>
      <c r="M231" s="231"/>
      <c r="N231" s="232"/>
      <c r="O231" s="88"/>
      <c r="P231" s="88"/>
      <c r="Q231" s="88"/>
      <c r="R231" s="88"/>
      <c r="S231" s="88"/>
      <c r="T231" s="89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4" t="s">
        <v>129</v>
      </c>
      <c r="AU231" s="14" t="s">
        <v>84</v>
      </c>
    </row>
    <row r="232" s="2" customFormat="1" ht="24.15" customHeight="1">
      <c r="A232" s="35"/>
      <c r="B232" s="36"/>
      <c r="C232" s="215" t="s">
        <v>275</v>
      </c>
      <c r="D232" s="215" t="s">
        <v>124</v>
      </c>
      <c r="E232" s="216" t="s">
        <v>739</v>
      </c>
      <c r="F232" s="217" t="s">
        <v>740</v>
      </c>
      <c r="G232" s="218" t="s">
        <v>231</v>
      </c>
      <c r="H232" s="219">
        <v>2</v>
      </c>
      <c r="I232" s="220"/>
      <c r="J232" s="221">
        <f>ROUND(I232*H232,2)</f>
        <v>0</v>
      </c>
      <c r="K232" s="217" t="s">
        <v>1</v>
      </c>
      <c r="L232" s="41"/>
      <c r="M232" s="222" t="s">
        <v>1</v>
      </c>
      <c r="N232" s="223" t="s">
        <v>39</v>
      </c>
      <c r="O232" s="88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6" t="s">
        <v>154</v>
      </c>
      <c r="AT232" s="226" t="s">
        <v>124</v>
      </c>
      <c r="AU232" s="226" t="s">
        <v>84</v>
      </c>
      <c r="AY232" s="14" t="s">
        <v>122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4" t="s">
        <v>82</v>
      </c>
      <c r="BK232" s="227">
        <f>ROUND(I232*H232,2)</f>
        <v>0</v>
      </c>
      <c r="BL232" s="14" t="s">
        <v>154</v>
      </c>
      <c r="BM232" s="226" t="s">
        <v>370</v>
      </c>
    </row>
    <row r="233" s="2" customFormat="1">
      <c r="A233" s="35"/>
      <c r="B233" s="36"/>
      <c r="C233" s="37"/>
      <c r="D233" s="228" t="s">
        <v>129</v>
      </c>
      <c r="E233" s="37"/>
      <c r="F233" s="229" t="s">
        <v>740</v>
      </c>
      <c r="G233" s="37"/>
      <c r="H233" s="37"/>
      <c r="I233" s="230"/>
      <c r="J233" s="37"/>
      <c r="K233" s="37"/>
      <c r="L233" s="41"/>
      <c r="M233" s="231"/>
      <c r="N233" s="232"/>
      <c r="O233" s="88"/>
      <c r="P233" s="88"/>
      <c r="Q233" s="88"/>
      <c r="R233" s="88"/>
      <c r="S233" s="88"/>
      <c r="T233" s="89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129</v>
      </c>
      <c r="AU233" s="14" t="s">
        <v>84</v>
      </c>
    </row>
    <row r="234" s="2" customFormat="1" ht="24.15" customHeight="1">
      <c r="A234" s="35"/>
      <c r="B234" s="36"/>
      <c r="C234" s="233" t="s">
        <v>367</v>
      </c>
      <c r="D234" s="233" t="s">
        <v>156</v>
      </c>
      <c r="E234" s="234" t="s">
        <v>741</v>
      </c>
      <c r="F234" s="235" t="s">
        <v>742</v>
      </c>
      <c r="G234" s="236" t="s">
        <v>231</v>
      </c>
      <c r="H234" s="237">
        <v>2</v>
      </c>
      <c r="I234" s="238"/>
      <c r="J234" s="239">
        <f>ROUND(I234*H234,2)</f>
        <v>0</v>
      </c>
      <c r="K234" s="235" t="s">
        <v>1</v>
      </c>
      <c r="L234" s="240"/>
      <c r="M234" s="241" t="s">
        <v>1</v>
      </c>
      <c r="N234" s="242" t="s">
        <v>39</v>
      </c>
      <c r="O234" s="88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6" t="s">
        <v>190</v>
      </c>
      <c r="AT234" s="226" t="s">
        <v>156</v>
      </c>
      <c r="AU234" s="226" t="s">
        <v>84</v>
      </c>
      <c r="AY234" s="14" t="s">
        <v>122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4" t="s">
        <v>82</v>
      </c>
      <c r="BK234" s="227">
        <f>ROUND(I234*H234,2)</f>
        <v>0</v>
      </c>
      <c r="BL234" s="14" t="s">
        <v>154</v>
      </c>
      <c r="BM234" s="226" t="s">
        <v>373</v>
      </c>
    </row>
    <row r="235" s="2" customFormat="1">
      <c r="A235" s="35"/>
      <c r="B235" s="36"/>
      <c r="C235" s="37"/>
      <c r="D235" s="228" t="s">
        <v>129</v>
      </c>
      <c r="E235" s="37"/>
      <c r="F235" s="229" t="s">
        <v>742</v>
      </c>
      <c r="G235" s="37"/>
      <c r="H235" s="37"/>
      <c r="I235" s="230"/>
      <c r="J235" s="37"/>
      <c r="K235" s="37"/>
      <c r="L235" s="41"/>
      <c r="M235" s="231"/>
      <c r="N235" s="232"/>
      <c r="O235" s="88"/>
      <c r="P235" s="88"/>
      <c r="Q235" s="88"/>
      <c r="R235" s="88"/>
      <c r="S235" s="88"/>
      <c r="T235" s="89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129</v>
      </c>
      <c r="AU235" s="14" t="s">
        <v>84</v>
      </c>
    </row>
    <row r="236" s="2" customFormat="1" ht="24.15" customHeight="1">
      <c r="A236" s="35"/>
      <c r="B236" s="36"/>
      <c r="C236" s="215" t="s">
        <v>278</v>
      </c>
      <c r="D236" s="215" t="s">
        <v>124</v>
      </c>
      <c r="E236" s="216" t="s">
        <v>743</v>
      </c>
      <c r="F236" s="217" t="s">
        <v>744</v>
      </c>
      <c r="G236" s="218" t="s">
        <v>231</v>
      </c>
      <c r="H236" s="219">
        <v>2</v>
      </c>
      <c r="I236" s="220"/>
      <c r="J236" s="221">
        <f>ROUND(I236*H236,2)</f>
        <v>0</v>
      </c>
      <c r="K236" s="217" t="s">
        <v>1</v>
      </c>
      <c r="L236" s="41"/>
      <c r="M236" s="222" t="s">
        <v>1</v>
      </c>
      <c r="N236" s="223" t="s">
        <v>39</v>
      </c>
      <c r="O236" s="88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6" t="s">
        <v>154</v>
      </c>
      <c r="AT236" s="226" t="s">
        <v>124</v>
      </c>
      <c r="AU236" s="226" t="s">
        <v>84</v>
      </c>
      <c r="AY236" s="14" t="s">
        <v>122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4" t="s">
        <v>82</v>
      </c>
      <c r="BK236" s="227">
        <f>ROUND(I236*H236,2)</f>
        <v>0</v>
      </c>
      <c r="BL236" s="14" t="s">
        <v>154</v>
      </c>
      <c r="BM236" s="226" t="s">
        <v>379</v>
      </c>
    </row>
    <row r="237" s="2" customFormat="1">
      <c r="A237" s="35"/>
      <c r="B237" s="36"/>
      <c r="C237" s="37"/>
      <c r="D237" s="228" t="s">
        <v>129</v>
      </c>
      <c r="E237" s="37"/>
      <c r="F237" s="229" t="s">
        <v>744</v>
      </c>
      <c r="G237" s="37"/>
      <c r="H237" s="37"/>
      <c r="I237" s="230"/>
      <c r="J237" s="37"/>
      <c r="K237" s="37"/>
      <c r="L237" s="41"/>
      <c r="M237" s="231"/>
      <c r="N237" s="232"/>
      <c r="O237" s="88"/>
      <c r="P237" s="88"/>
      <c r="Q237" s="88"/>
      <c r="R237" s="88"/>
      <c r="S237" s="88"/>
      <c r="T237" s="89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4" t="s">
        <v>129</v>
      </c>
      <c r="AU237" s="14" t="s">
        <v>84</v>
      </c>
    </row>
    <row r="238" s="2" customFormat="1" ht="24.15" customHeight="1">
      <c r="A238" s="35"/>
      <c r="B238" s="36"/>
      <c r="C238" s="215" t="s">
        <v>376</v>
      </c>
      <c r="D238" s="215" t="s">
        <v>124</v>
      </c>
      <c r="E238" s="216" t="s">
        <v>745</v>
      </c>
      <c r="F238" s="217" t="s">
        <v>746</v>
      </c>
      <c r="G238" s="218" t="s">
        <v>391</v>
      </c>
      <c r="H238" s="248"/>
      <c r="I238" s="220"/>
      <c r="J238" s="221">
        <f>ROUND(I238*H238,2)</f>
        <v>0</v>
      </c>
      <c r="K238" s="217" t="s">
        <v>1</v>
      </c>
      <c r="L238" s="41"/>
      <c r="M238" s="222" t="s">
        <v>1</v>
      </c>
      <c r="N238" s="223" t="s">
        <v>39</v>
      </c>
      <c r="O238" s="88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6" t="s">
        <v>154</v>
      </c>
      <c r="AT238" s="226" t="s">
        <v>124</v>
      </c>
      <c r="AU238" s="226" t="s">
        <v>84</v>
      </c>
      <c r="AY238" s="14" t="s">
        <v>122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4" t="s">
        <v>82</v>
      </c>
      <c r="BK238" s="227">
        <f>ROUND(I238*H238,2)</f>
        <v>0</v>
      </c>
      <c r="BL238" s="14" t="s">
        <v>154</v>
      </c>
      <c r="BM238" s="226" t="s">
        <v>384</v>
      </c>
    </row>
    <row r="239" s="2" customFormat="1">
      <c r="A239" s="35"/>
      <c r="B239" s="36"/>
      <c r="C239" s="37"/>
      <c r="D239" s="228" t="s">
        <v>129</v>
      </c>
      <c r="E239" s="37"/>
      <c r="F239" s="229" t="s">
        <v>746</v>
      </c>
      <c r="G239" s="37"/>
      <c r="H239" s="37"/>
      <c r="I239" s="230"/>
      <c r="J239" s="37"/>
      <c r="K239" s="37"/>
      <c r="L239" s="41"/>
      <c r="M239" s="231"/>
      <c r="N239" s="232"/>
      <c r="O239" s="88"/>
      <c r="P239" s="88"/>
      <c r="Q239" s="88"/>
      <c r="R239" s="88"/>
      <c r="S239" s="88"/>
      <c r="T239" s="89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129</v>
      </c>
      <c r="AU239" s="14" t="s">
        <v>84</v>
      </c>
    </row>
    <row r="240" s="12" customFormat="1" ht="22.8" customHeight="1">
      <c r="A240" s="12"/>
      <c r="B240" s="199"/>
      <c r="C240" s="200"/>
      <c r="D240" s="201" t="s">
        <v>73</v>
      </c>
      <c r="E240" s="213" t="s">
        <v>747</v>
      </c>
      <c r="F240" s="213" t="s">
        <v>748</v>
      </c>
      <c r="G240" s="200"/>
      <c r="H240" s="200"/>
      <c r="I240" s="203"/>
      <c r="J240" s="214">
        <f>BK240</f>
        <v>0</v>
      </c>
      <c r="K240" s="200"/>
      <c r="L240" s="205"/>
      <c r="M240" s="206"/>
      <c r="N240" s="207"/>
      <c r="O240" s="207"/>
      <c r="P240" s="208">
        <f>SUM(P241:P242)</f>
        <v>0</v>
      </c>
      <c r="Q240" s="207"/>
      <c r="R240" s="208">
        <f>SUM(R241:R242)</f>
        <v>0</v>
      </c>
      <c r="S240" s="207"/>
      <c r="T240" s="209">
        <f>SUM(T241:T242)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0" t="s">
        <v>84</v>
      </c>
      <c r="AT240" s="211" t="s">
        <v>73</v>
      </c>
      <c r="AU240" s="211" t="s">
        <v>82</v>
      </c>
      <c r="AY240" s="210" t="s">
        <v>122</v>
      </c>
      <c r="BK240" s="212">
        <f>SUM(BK241:BK242)</f>
        <v>0</v>
      </c>
    </row>
    <row r="241" s="2" customFormat="1" ht="49.05" customHeight="1">
      <c r="A241" s="35"/>
      <c r="B241" s="36"/>
      <c r="C241" s="215" t="s">
        <v>282</v>
      </c>
      <c r="D241" s="215" t="s">
        <v>124</v>
      </c>
      <c r="E241" s="216" t="s">
        <v>749</v>
      </c>
      <c r="F241" s="217" t="s">
        <v>750</v>
      </c>
      <c r="G241" s="218" t="s">
        <v>189</v>
      </c>
      <c r="H241" s="219">
        <v>1</v>
      </c>
      <c r="I241" s="220"/>
      <c r="J241" s="221">
        <f>ROUND(I241*H241,2)</f>
        <v>0</v>
      </c>
      <c r="K241" s="217" t="s">
        <v>1</v>
      </c>
      <c r="L241" s="41"/>
      <c r="M241" s="222" t="s">
        <v>1</v>
      </c>
      <c r="N241" s="223" t="s">
        <v>39</v>
      </c>
      <c r="O241" s="88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6" t="s">
        <v>154</v>
      </c>
      <c r="AT241" s="226" t="s">
        <v>124</v>
      </c>
      <c r="AU241" s="226" t="s">
        <v>84</v>
      </c>
      <c r="AY241" s="14" t="s">
        <v>122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4" t="s">
        <v>82</v>
      </c>
      <c r="BK241" s="227">
        <f>ROUND(I241*H241,2)</f>
        <v>0</v>
      </c>
      <c r="BL241" s="14" t="s">
        <v>154</v>
      </c>
      <c r="BM241" s="226" t="s">
        <v>388</v>
      </c>
    </row>
    <row r="242" s="2" customFormat="1">
      <c r="A242" s="35"/>
      <c r="B242" s="36"/>
      <c r="C242" s="37"/>
      <c r="D242" s="228" t="s">
        <v>129</v>
      </c>
      <c r="E242" s="37"/>
      <c r="F242" s="229" t="s">
        <v>750</v>
      </c>
      <c r="G242" s="37"/>
      <c r="H242" s="37"/>
      <c r="I242" s="230"/>
      <c r="J242" s="37"/>
      <c r="K242" s="37"/>
      <c r="L242" s="41"/>
      <c r="M242" s="243"/>
      <c r="N242" s="244"/>
      <c r="O242" s="245"/>
      <c r="P242" s="245"/>
      <c r="Q242" s="245"/>
      <c r="R242" s="245"/>
      <c r="S242" s="245"/>
      <c r="T242" s="24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129</v>
      </c>
      <c r="AU242" s="14" t="s">
        <v>84</v>
      </c>
    </row>
    <row r="243" s="2" customFormat="1" ht="6.96" customHeight="1">
      <c r="A243" s="35"/>
      <c r="B243" s="63"/>
      <c r="C243" s="64"/>
      <c r="D243" s="64"/>
      <c r="E243" s="64"/>
      <c r="F243" s="64"/>
      <c r="G243" s="64"/>
      <c r="H243" s="64"/>
      <c r="I243" s="64"/>
      <c r="J243" s="64"/>
      <c r="K243" s="64"/>
      <c r="L243" s="41"/>
      <c r="M243" s="35"/>
      <c r="O243" s="35"/>
      <c r="P243" s="35"/>
      <c r="Q243" s="35"/>
      <c r="R243" s="35"/>
      <c r="S243" s="35"/>
      <c r="T243" s="35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</row>
  </sheetData>
  <sheetProtection sheet="1" autoFilter="0" formatColumns="0" formatRows="0" objects="1" scenarios="1" spinCount="100000" saltValue="gHgKHg+NEA8Co5anam3vPFDpp9Z0EhcqHr0B0XPclHk/ej9cKBBX0UiRfEuD4dgKdvQmIqLETWaLxEeSkOXemg==" hashValue="PiGUGiataanZPbPIJaTnTAXd++eosYnrvL0kKsgcxBf2AgzMantk9QMQiJZ/rFkFuz08gngn2aW48+Y5d5q4NQ==" algorithmName="SHA-512" password="CC35"/>
  <autoFilter ref="C123:K24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94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Doudleby nad Orlicí - stavědlo II. - napojení kanalizace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751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26</v>
      </c>
      <c r="G12" s="35"/>
      <c r="H12" s="35"/>
      <c r="I12" s="137" t="s">
        <v>22</v>
      </c>
      <c r="J12" s="141" t="str">
        <f>'Rekapitulace stavby'!AN8</f>
        <v>30. 5. 2023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ROUND((SUM(BE120:BE138)),  2)</f>
        <v>0</v>
      </c>
      <c r="G33" s="35"/>
      <c r="H33" s="35"/>
      <c r="I33" s="152">
        <v>0.20999999999999999</v>
      </c>
      <c r="J33" s="151">
        <f>ROUND(((SUM(BE120:BE138))*I33),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ROUND((SUM(BF120:BF138)),  2)</f>
        <v>0</v>
      </c>
      <c r="G34" s="35"/>
      <c r="H34" s="35"/>
      <c r="I34" s="152">
        <v>0.14999999999999999</v>
      </c>
      <c r="J34" s="151">
        <f>ROUND(((SUM(BF120:BF138))*I34),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ROUND((SUM(BG120:BG138)),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ROUND((SUM(BH120:BH138)),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ROUND((SUM(BI120:BI138)),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Doudleby nad Orlicí - stavědlo II. - napojení kanalizace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Objekt4 - VRN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30. 5. 2023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98</v>
      </c>
      <c r="D94" s="173"/>
      <c r="E94" s="173"/>
      <c r="F94" s="173"/>
      <c r="G94" s="173"/>
      <c r="H94" s="173"/>
      <c r="I94" s="173"/>
      <c r="J94" s="174" t="s">
        <v>99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100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76"/>
      <c r="C97" s="177"/>
      <c r="D97" s="178" t="s">
        <v>752</v>
      </c>
      <c r="E97" s="179"/>
      <c r="F97" s="179"/>
      <c r="G97" s="179"/>
      <c r="H97" s="179"/>
      <c r="I97" s="179"/>
      <c r="J97" s="180">
        <f>J121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753</v>
      </c>
      <c r="E98" s="185"/>
      <c r="F98" s="185"/>
      <c r="G98" s="185"/>
      <c r="H98" s="185"/>
      <c r="I98" s="185"/>
      <c r="J98" s="186">
        <f>J122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754</v>
      </c>
      <c r="E99" s="185"/>
      <c r="F99" s="185"/>
      <c r="G99" s="185"/>
      <c r="H99" s="185"/>
      <c r="I99" s="185"/>
      <c r="J99" s="186">
        <f>J129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755</v>
      </c>
      <c r="E100" s="185"/>
      <c r="F100" s="185"/>
      <c r="G100" s="185"/>
      <c r="H100" s="185"/>
      <c r="I100" s="185"/>
      <c r="J100" s="186">
        <f>J136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107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71" t="str">
        <f>E7</f>
        <v>Doudleby nad Orlicí - stavědlo II. - napojení kanalizace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95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Objekt4 - VRN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30. 5. 2023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30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IF(E18="","",E18)</f>
        <v>Vyplň údaj</v>
      </c>
      <c r="G117" s="37"/>
      <c r="H117" s="37"/>
      <c r="I117" s="29" t="s">
        <v>32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88"/>
      <c r="B119" s="189"/>
      <c r="C119" s="190" t="s">
        <v>108</v>
      </c>
      <c r="D119" s="191" t="s">
        <v>59</v>
      </c>
      <c r="E119" s="191" t="s">
        <v>55</v>
      </c>
      <c r="F119" s="191" t="s">
        <v>56</v>
      </c>
      <c r="G119" s="191" t="s">
        <v>109</v>
      </c>
      <c r="H119" s="191" t="s">
        <v>110</v>
      </c>
      <c r="I119" s="191" t="s">
        <v>111</v>
      </c>
      <c r="J119" s="191" t="s">
        <v>99</v>
      </c>
      <c r="K119" s="192" t="s">
        <v>112</v>
      </c>
      <c r="L119" s="193"/>
      <c r="M119" s="97" t="s">
        <v>1</v>
      </c>
      <c r="N119" s="98" t="s">
        <v>38</v>
      </c>
      <c r="O119" s="98" t="s">
        <v>113</v>
      </c>
      <c r="P119" s="98" t="s">
        <v>114</v>
      </c>
      <c r="Q119" s="98" t="s">
        <v>115</v>
      </c>
      <c r="R119" s="98" t="s">
        <v>116</v>
      </c>
      <c r="S119" s="98" t="s">
        <v>117</v>
      </c>
      <c r="T119" s="99" t="s">
        <v>118</v>
      </c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</row>
    <row r="120" s="2" customFormat="1" ht="22.8" customHeight="1">
      <c r="A120" s="35"/>
      <c r="B120" s="36"/>
      <c r="C120" s="104" t="s">
        <v>119</v>
      </c>
      <c r="D120" s="37"/>
      <c r="E120" s="37"/>
      <c r="F120" s="37"/>
      <c r="G120" s="37"/>
      <c r="H120" s="37"/>
      <c r="I120" s="37"/>
      <c r="J120" s="194">
        <f>BK120</f>
        <v>0</v>
      </c>
      <c r="K120" s="37"/>
      <c r="L120" s="41"/>
      <c r="M120" s="100"/>
      <c r="N120" s="195"/>
      <c r="O120" s="101"/>
      <c r="P120" s="196">
        <f>P121</f>
        <v>0</v>
      </c>
      <c r="Q120" s="101"/>
      <c r="R120" s="196">
        <f>R121</f>
        <v>0</v>
      </c>
      <c r="S120" s="101"/>
      <c r="T120" s="197">
        <f>T121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73</v>
      </c>
      <c r="AU120" s="14" t="s">
        <v>101</v>
      </c>
      <c r="BK120" s="198">
        <f>BK121</f>
        <v>0</v>
      </c>
    </row>
    <row r="121" s="12" customFormat="1" ht="25.92" customHeight="1">
      <c r="A121" s="12"/>
      <c r="B121" s="199"/>
      <c r="C121" s="200"/>
      <c r="D121" s="201" t="s">
        <v>73</v>
      </c>
      <c r="E121" s="202" t="s">
        <v>92</v>
      </c>
      <c r="F121" s="202" t="s">
        <v>756</v>
      </c>
      <c r="G121" s="200"/>
      <c r="H121" s="200"/>
      <c r="I121" s="203"/>
      <c r="J121" s="204">
        <f>BK121</f>
        <v>0</v>
      </c>
      <c r="K121" s="200"/>
      <c r="L121" s="205"/>
      <c r="M121" s="206"/>
      <c r="N121" s="207"/>
      <c r="O121" s="207"/>
      <c r="P121" s="208">
        <f>P122+P129+P136</f>
        <v>0</v>
      </c>
      <c r="Q121" s="207"/>
      <c r="R121" s="208">
        <f>R122+R129+R136</f>
        <v>0</v>
      </c>
      <c r="S121" s="207"/>
      <c r="T121" s="209">
        <f>T122+T129+T136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141</v>
      </c>
      <c r="AT121" s="211" t="s">
        <v>73</v>
      </c>
      <c r="AU121" s="211" t="s">
        <v>74</v>
      </c>
      <c r="AY121" s="210" t="s">
        <v>122</v>
      </c>
      <c r="BK121" s="212">
        <f>BK122+BK129+BK136</f>
        <v>0</v>
      </c>
    </row>
    <row r="122" s="12" customFormat="1" ht="22.8" customHeight="1">
      <c r="A122" s="12"/>
      <c r="B122" s="199"/>
      <c r="C122" s="200"/>
      <c r="D122" s="201" t="s">
        <v>73</v>
      </c>
      <c r="E122" s="213" t="s">
        <v>757</v>
      </c>
      <c r="F122" s="213" t="s">
        <v>758</v>
      </c>
      <c r="G122" s="200"/>
      <c r="H122" s="200"/>
      <c r="I122" s="203"/>
      <c r="J122" s="214">
        <f>BK122</f>
        <v>0</v>
      </c>
      <c r="K122" s="200"/>
      <c r="L122" s="205"/>
      <c r="M122" s="206"/>
      <c r="N122" s="207"/>
      <c r="O122" s="207"/>
      <c r="P122" s="208">
        <f>SUM(P123:P128)</f>
        <v>0</v>
      </c>
      <c r="Q122" s="207"/>
      <c r="R122" s="208">
        <f>SUM(R123:R128)</f>
        <v>0</v>
      </c>
      <c r="S122" s="207"/>
      <c r="T122" s="209">
        <f>SUM(T123:T128)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0" t="s">
        <v>141</v>
      </c>
      <c r="AT122" s="211" t="s">
        <v>73</v>
      </c>
      <c r="AU122" s="211" t="s">
        <v>82</v>
      </c>
      <c r="AY122" s="210" t="s">
        <v>122</v>
      </c>
      <c r="BK122" s="212">
        <f>SUM(BK123:BK128)</f>
        <v>0</v>
      </c>
    </row>
    <row r="123" s="2" customFormat="1" ht="16.5" customHeight="1">
      <c r="A123" s="35"/>
      <c r="B123" s="36"/>
      <c r="C123" s="215" t="s">
        <v>82</v>
      </c>
      <c r="D123" s="215" t="s">
        <v>124</v>
      </c>
      <c r="E123" s="216" t="s">
        <v>759</v>
      </c>
      <c r="F123" s="217" t="s">
        <v>760</v>
      </c>
      <c r="G123" s="218" t="s">
        <v>189</v>
      </c>
      <c r="H123" s="219">
        <v>1</v>
      </c>
      <c r="I123" s="220"/>
      <c r="J123" s="221">
        <f>ROUND(I123*H123,2)</f>
        <v>0</v>
      </c>
      <c r="K123" s="217" t="s">
        <v>1</v>
      </c>
      <c r="L123" s="41"/>
      <c r="M123" s="222" t="s">
        <v>1</v>
      </c>
      <c r="N123" s="223" t="s">
        <v>39</v>
      </c>
      <c r="O123" s="8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128</v>
      </c>
      <c r="AT123" s="226" t="s">
        <v>124</v>
      </c>
      <c r="AU123" s="226" t="s">
        <v>84</v>
      </c>
      <c r="AY123" s="14" t="s">
        <v>122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82</v>
      </c>
      <c r="BK123" s="227">
        <f>ROUND(I123*H123,2)</f>
        <v>0</v>
      </c>
      <c r="BL123" s="14" t="s">
        <v>128</v>
      </c>
      <c r="BM123" s="226" t="s">
        <v>84</v>
      </c>
    </row>
    <row r="124" s="2" customFormat="1">
      <c r="A124" s="35"/>
      <c r="B124" s="36"/>
      <c r="C124" s="37"/>
      <c r="D124" s="228" t="s">
        <v>129</v>
      </c>
      <c r="E124" s="37"/>
      <c r="F124" s="229" t="s">
        <v>760</v>
      </c>
      <c r="G124" s="37"/>
      <c r="H124" s="37"/>
      <c r="I124" s="230"/>
      <c r="J124" s="37"/>
      <c r="K124" s="37"/>
      <c r="L124" s="41"/>
      <c r="M124" s="231"/>
      <c r="N124" s="232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129</v>
      </c>
      <c r="AU124" s="14" t="s">
        <v>84</v>
      </c>
    </row>
    <row r="125" s="2" customFormat="1" ht="24.15" customHeight="1">
      <c r="A125" s="35"/>
      <c r="B125" s="36"/>
      <c r="C125" s="215" t="s">
        <v>84</v>
      </c>
      <c r="D125" s="215" t="s">
        <v>124</v>
      </c>
      <c r="E125" s="216" t="s">
        <v>761</v>
      </c>
      <c r="F125" s="217" t="s">
        <v>762</v>
      </c>
      <c r="G125" s="218" t="s">
        <v>763</v>
      </c>
      <c r="H125" s="219">
        <v>60</v>
      </c>
      <c r="I125" s="220"/>
      <c r="J125" s="221">
        <f>ROUND(I125*H125,2)</f>
        <v>0</v>
      </c>
      <c r="K125" s="217" t="s">
        <v>1</v>
      </c>
      <c r="L125" s="41"/>
      <c r="M125" s="222" t="s">
        <v>1</v>
      </c>
      <c r="N125" s="223" t="s">
        <v>39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128</v>
      </c>
      <c r="AT125" s="226" t="s">
        <v>124</v>
      </c>
      <c r="AU125" s="226" t="s">
        <v>84</v>
      </c>
      <c r="AY125" s="14" t="s">
        <v>122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82</v>
      </c>
      <c r="BK125" s="227">
        <f>ROUND(I125*H125,2)</f>
        <v>0</v>
      </c>
      <c r="BL125" s="14" t="s">
        <v>128</v>
      </c>
      <c r="BM125" s="226" t="s">
        <v>128</v>
      </c>
    </row>
    <row r="126" s="2" customFormat="1">
      <c r="A126" s="35"/>
      <c r="B126" s="36"/>
      <c r="C126" s="37"/>
      <c r="D126" s="228" t="s">
        <v>129</v>
      </c>
      <c r="E126" s="37"/>
      <c r="F126" s="229" t="s">
        <v>762</v>
      </c>
      <c r="G126" s="37"/>
      <c r="H126" s="37"/>
      <c r="I126" s="230"/>
      <c r="J126" s="37"/>
      <c r="K126" s="37"/>
      <c r="L126" s="41"/>
      <c r="M126" s="231"/>
      <c r="N126" s="232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129</v>
      </c>
      <c r="AU126" s="14" t="s">
        <v>84</v>
      </c>
    </row>
    <row r="127" s="2" customFormat="1" ht="24.15" customHeight="1">
      <c r="A127" s="35"/>
      <c r="B127" s="36"/>
      <c r="C127" s="215" t="s">
        <v>133</v>
      </c>
      <c r="D127" s="215" t="s">
        <v>124</v>
      </c>
      <c r="E127" s="216" t="s">
        <v>764</v>
      </c>
      <c r="F127" s="217" t="s">
        <v>765</v>
      </c>
      <c r="G127" s="218" t="s">
        <v>763</v>
      </c>
      <c r="H127" s="219">
        <v>60</v>
      </c>
      <c r="I127" s="220"/>
      <c r="J127" s="221">
        <f>ROUND(I127*H127,2)</f>
        <v>0</v>
      </c>
      <c r="K127" s="217" t="s">
        <v>1</v>
      </c>
      <c r="L127" s="41"/>
      <c r="M127" s="222" t="s">
        <v>1</v>
      </c>
      <c r="N127" s="223" t="s">
        <v>39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128</v>
      </c>
      <c r="AT127" s="226" t="s">
        <v>124</v>
      </c>
      <c r="AU127" s="226" t="s">
        <v>84</v>
      </c>
      <c r="AY127" s="14" t="s">
        <v>122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82</v>
      </c>
      <c r="BK127" s="227">
        <f>ROUND(I127*H127,2)</f>
        <v>0</v>
      </c>
      <c r="BL127" s="14" t="s">
        <v>128</v>
      </c>
      <c r="BM127" s="226" t="s">
        <v>136</v>
      </c>
    </row>
    <row r="128" s="2" customFormat="1">
      <c r="A128" s="35"/>
      <c r="B128" s="36"/>
      <c r="C128" s="37"/>
      <c r="D128" s="228" t="s">
        <v>129</v>
      </c>
      <c r="E128" s="37"/>
      <c r="F128" s="229" t="s">
        <v>765</v>
      </c>
      <c r="G128" s="37"/>
      <c r="H128" s="37"/>
      <c r="I128" s="230"/>
      <c r="J128" s="37"/>
      <c r="K128" s="37"/>
      <c r="L128" s="41"/>
      <c r="M128" s="231"/>
      <c r="N128" s="232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129</v>
      </c>
      <c r="AU128" s="14" t="s">
        <v>84</v>
      </c>
    </row>
    <row r="129" s="12" customFormat="1" ht="22.8" customHeight="1">
      <c r="A129" s="12"/>
      <c r="B129" s="199"/>
      <c r="C129" s="200"/>
      <c r="D129" s="201" t="s">
        <v>73</v>
      </c>
      <c r="E129" s="213" t="s">
        <v>629</v>
      </c>
      <c r="F129" s="213" t="s">
        <v>766</v>
      </c>
      <c r="G129" s="200"/>
      <c r="H129" s="200"/>
      <c r="I129" s="203"/>
      <c r="J129" s="214">
        <f>BK129</f>
        <v>0</v>
      </c>
      <c r="K129" s="200"/>
      <c r="L129" s="205"/>
      <c r="M129" s="206"/>
      <c r="N129" s="207"/>
      <c r="O129" s="207"/>
      <c r="P129" s="208">
        <f>SUM(P130:P135)</f>
        <v>0</v>
      </c>
      <c r="Q129" s="207"/>
      <c r="R129" s="208">
        <f>SUM(R130:R135)</f>
        <v>0</v>
      </c>
      <c r="S129" s="207"/>
      <c r="T129" s="209">
        <f>SUM(T130:T135)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0" t="s">
        <v>82</v>
      </c>
      <c r="AT129" s="211" t="s">
        <v>73</v>
      </c>
      <c r="AU129" s="211" t="s">
        <v>82</v>
      </c>
      <c r="AY129" s="210" t="s">
        <v>122</v>
      </c>
      <c r="BK129" s="212">
        <f>SUM(BK130:BK135)</f>
        <v>0</v>
      </c>
    </row>
    <row r="130" s="2" customFormat="1" ht="16.5" customHeight="1">
      <c r="A130" s="35"/>
      <c r="B130" s="36"/>
      <c r="C130" s="215" t="s">
        <v>128</v>
      </c>
      <c r="D130" s="215" t="s">
        <v>124</v>
      </c>
      <c r="E130" s="216" t="s">
        <v>767</v>
      </c>
      <c r="F130" s="217" t="s">
        <v>768</v>
      </c>
      <c r="G130" s="218" t="s">
        <v>189</v>
      </c>
      <c r="H130" s="219">
        <v>1</v>
      </c>
      <c r="I130" s="220"/>
      <c r="J130" s="221">
        <f>ROUND(I130*H130,2)</f>
        <v>0</v>
      </c>
      <c r="K130" s="217" t="s">
        <v>1</v>
      </c>
      <c r="L130" s="41"/>
      <c r="M130" s="222" t="s">
        <v>1</v>
      </c>
      <c r="N130" s="223" t="s">
        <v>39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128</v>
      </c>
      <c r="AT130" s="226" t="s">
        <v>124</v>
      </c>
      <c r="AU130" s="226" t="s">
        <v>84</v>
      </c>
      <c r="AY130" s="14" t="s">
        <v>122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82</v>
      </c>
      <c r="BK130" s="227">
        <f>ROUND(I130*H130,2)</f>
        <v>0</v>
      </c>
      <c r="BL130" s="14" t="s">
        <v>128</v>
      </c>
      <c r="BM130" s="226" t="s">
        <v>140</v>
      </c>
    </row>
    <row r="131" s="2" customFormat="1">
      <c r="A131" s="35"/>
      <c r="B131" s="36"/>
      <c r="C131" s="37"/>
      <c r="D131" s="228" t="s">
        <v>129</v>
      </c>
      <c r="E131" s="37"/>
      <c r="F131" s="229" t="s">
        <v>768</v>
      </c>
      <c r="G131" s="37"/>
      <c r="H131" s="37"/>
      <c r="I131" s="230"/>
      <c r="J131" s="37"/>
      <c r="K131" s="37"/>
      <c r="L131" s="41"/>
      <c r="M131" s="231"/>
      <c r="N131" s="232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129</v>
      </c>
      <c r="AU131" s="14" t="s">
        <v>84</v>
      </c>
    </row>
    <row r="132" s="2" customFormat="1" ht="49.05" customHeight="1">
      <c r="A132" s="35"/>
      <c r="B132" s="36"/>
      <c r="C132" s="215" t="s">
        <v>141</v>
      </c>
      <c r="D132" s="215" t="s">
        <v>124</v>
      </c>
      <c r="E132" s="216" t="s">
        <v>769</v>
      </c>
      <c r="F132" s="217" t="s">
        <v>770</v>
      </c>
      <c r="G132" s="218" t="s">
        <v>189</v>
      </c>
      <c r="H132" s="219">
        <v>1</v>
      </c>
      <c r="I132" s="220"/>
      <c r="J132" s="221">
        <f>ROUND(I132*H132,2)</f>
        <v>0</v>
      </c>
      <c r="K132" s="217" t="s">
        <v>1</v>
      </c>
      <c r="L132" s="41"/>
      <c r="M132" s="222" t="s">
        <v>1</v>
      </c>
      <c r="N132" s="223" t="s">
        <v>39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128</v>
      </c>
      <c r="AT132" s="226" t="s">
        <v>124</v>
      </c>
      <c r="AU132" s="226" t="s">
        <v>84</v>
      </c>
      <c r="AY132" s="14" t="s">
        <v>122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82</v>
      </c>
      <c r="BK132" s="227">
        <f>ROUND(I132*H132,2)</f>
        <v>0</v>
      </c>
      <c r="BL132" s="14" t="s">
        <v>128</v>
      </c>
      <c r="BM132" s="226" t="s">
        <v>144</v>
      </c>
    </row>
    <row r="133" s="2" customFormat="1">
      <c r="A133" s="35"/>
      <c r="B133" s="36"/>
      <c r="C133" s="37"/>
      <c r="D133" s="228" t="s">
        <v>129</v>
      </c>
      <c r="E133" s="37"/>
      <c r="F133" s="229" t="s">
        <v>770</v>
      </c>
      <c r="G133" s="37"/>
      <c r="H133" s="37"/>
      <c r="I133" s="230"/>
      <c r="J133" s="37"/>
      <c r="K133" s="37"/>
      <c r="L133" s="41"/>
      <c r="M133" s="231"/>
      <c r="N133" s="232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129</v>
      </c>
      <c r="AU133" s="14" t="s">
        <v>84</v>
      </c>
    </row>
    <row r="134" s="2" customFormat="1" ht="24.15" customHeight="1">
      <c r="A134" s="35"/>
      <c r="B134" s="36"/>
      <c r="C134" s="215" t="s">
        <v>136</v>
      </c>
      <c r="D134" s="215" t="s">
        <v>124</v>
      </c>
      <c r="E134" s="216" t="s">
        <v>771</v>
      </c>
      <c r="F134" s="217" t="s">
        <v>772</v>
      </c>
      <c r="G134" s="218" t="s">
        <v>189</v>
      </c>
      <c r="H134" s="219">
        <v>1</v>
      </c>
      <c r="I134" s="220"/>
      <c r="J134" s="221">
        <f>ROUND(I134*H134,2)</f>
        <v>0</v>
      </c>
      <c r="K134" s="217" t="s">
        <v>1</v>
      </c>
      <c r="L134" s="41"/>
      <c r="M134" s="222" t="s">
        <v>1</v>
      </c>
      <c r="N134" s="223" t="s">
        <v>39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128</v>
      </c>
      <c r="AT134" s="226" t="s">
        <v>124</v>
      </c>
      <c r="AU134" s="226" t="s">
        <v>84</v>
      </c>
      <c r="AY134" s="14" t="s">
        <v>122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82</v>
      </c>
      <c r="BK134" s="227">
        <f>ROUND(I134*H134,2)</f>
        <v>0</v>
      </c>
      <c r="BL134" s="14" t="s">
        <v>128</v>
      </c>
      <c r="BM134" s="226" t="s">
        <v>147</v>
      </c>
    </row>
    <row r="135" s="2" customFormat="1">
      <c r="A135" s="35"/>
      <c r="B135" s="36"/>
      <c r="C135" s="37"/>
      <c r="D135" s="228" t="s">
        <v>129</v>
      </c>
      <c r="E135" s="37"/>
      <c r="F135" s="229" t="s">
        <v>772</v>
      </c>
      <c r="G135" s="37"/>
      <c r="H135" s="37"/>
      <c r="I135" s="230"/>
      <c r="J135" s="37"/>
      <c r="K135" s="37"/>
      <c r="L135" s="41"/>
      <c r="M135" s="231"/>
      <c r="N135" s="232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129</v>
      </c>
      <c r="AU135" s="14" t="s">
        <v>84</v>
      </c>
    </row>
    <row r="136" s="12" customFormat="1" ht="22.8" customHeight="1">
      <c r="A136" s="12"/>
      <c r="B136" s="199"/>
      <c r="C136" s="200"/>
      <c r="D136" s="201" t="s">
        <v>73</v>
      </c>
      <c r="E136" s="213" t="s">
        <v>773</v>
      </c>
      <c r="F136" s="213" t="s">
        <v>774</v>
      </c>
      <c r="G136" s="200"/>
      <c r="H136" s="200"/>
      <c r="I136" s="203"/>
      <c r="J136" s="214">
        <f>BK136</f>
        <v>0</v>
      </c>
      <c r="K136" s="200"/>
      <c r="L136" s="205"/>
      <c r="M136" s="206"/>
      <c r="N136" s="207"/>
      <c r="O136" s="207"/>
      <c r="P136" s="208">
        <f>SUM(P137:P138)</f>
        <v>0</v>
      </c>
      <c r="Q136" s="207"/>
      <c r="R136" s="208">
        <f>SUM(R137:R138)</f>
        <v>0</v>
      </c>
      <c r="S136" s="207"/>
      <c r="T136" s="209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0" t="s">
        <v>141</v>
      </c>
      <c r="AT136" s="211" t="s">
        <v>73</v>
      </c>
      <c r="AU136" s="211" t="s">
        <v>82</v>
      </c>
      <c r="AY136" s="210" t="s">
        <v>122</v>
      </c>
      <c r="BK136" s="212">
        <f>SUM(BK137:BK138)</f>
        <v>0</v>
      </c>
    </row>
    <row r="137" s="2" customFormat="1" ht="16.5" customHeight="1">
      <c r="A137" s="35"/>
      <c r="B137" s="36"/>
      <c r="C137" s="215" t="s">
        <v>148</v>
      </c>
      <c r="D137" s="215" t="s">
        <v>124</v>
      </c>
      <c r="E137" s="216" t="s">
        <v>775</v>
      </c>
      <c r="F137" s="217" t="s">
        <v>774</v>
      </c>
      <c r="G137" s="218" t="s">
        <v>189</v>
      </c>
      <c r="H137" s="219">
        <v>1</v>
      </c>
      <c r="I137" s="220"/>
      <c r="J137" s="221">
        <f>ROUND(I137*H137,2)</f>
        <v>0</v>
      </c>
      <c r="K137" s="217" t="s">
        <v>1</v>
      </c>
      <c r="L137" s="41"/>
      <c r="M137" s="222" t="s">
        <v>1</v>
      </c>
      <c r="N137" s="223" t="s">
        <v>39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128</v>
      </c>
      <c r="AT137" s="226" t="s">
        <v>124</v>
      </c>
      <c r="AU137" s="226" t="s">
        <v>84</v>
      </c>
      <c r="AY137" s="14" t="s">
        <v>122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82</v>
      </c>
      <c r="BK137" s="227">
        <f>ROUND(I137*H137,2)</f>
        <v>0</v>
      </c>
      <c r="BL137" s="14" t="s">
        <v>128</v>
      </c>
      <c r="BM137" s="226" t="s">
        <v>151</v>
      </c>
    </row>
    <row r="138" s="2" customFormat="1">
      <c r="A138" s="35"/>
      <c r="B138" s="36"/>
      <c r="C138" s="37"/>
      <c r="D138" s="228" t="s">
        <v>129</v>
      </c>
      <c r="E138" s="37"/>
      <c r="F138" s="229" t="s">
        <v>774</v>
      </c>
      <c r="G138" s="37"/>
      <c r="H138" s="37"/>
      <c r="I138" s="230"/>
      <c r="J138" s="37"/>
      <c r="K138" s="37"/>
      <c r="L138" s="41"/>
      <c r="M138" s="243"/>
      <c r="N138" s="244"/>
      <c r="O138" s="245"/>
      <c r="P138" s="245"/>
      <c r="Q138" s="245"/>
      <c r="R138" s="245"/>
      <c r="S138" s="245"/>
      <c r="T138" s="24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129</v>
      </c>
      <c r="AU138" s="14" t="s">
        <v>84</v>
      </c>
    </row>
    <row r="139" s="2" customFormat="1" ht="6.96" customHeight="1">
      <c r="A139" s="35"/>
      <c r="B139" s="63"/>
      <c r="C139" s="64"/>
      <c r="D139" s="64"/>
      <c r="E139" s="64"/>
      <c r="F139" s="64"/>
      <c r="G139" s="64"/>
      <c r="H139" s="64"/>
      <c r="I139" s="64"/>
      <c r="J139" s="64"/>
      <c r="K139" s="64"/>
      <c r="L139" s="41"/>
      <c r="M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</sheetData>
  <sheetProtection sheet="1" autoFilter="0" formatColumns="0" formatRows="0" objects="1" scenarios="1" spinCount="100000" saltValue="BlgZD/mMhCdau0G5ldbr6qVgClOb++VxogQKTm8PKiSpDETGyN75Y3dMIfV2Or6aFKn41Bu4gyjlNdRHNSc99Q==" hashValue="sDxAoSIAgHZ7yykpnpXzNxBlfjkX6e5nXm/d7dB/JgXADzNwhg6LOwfd+dzNEiR9E0lfZhSKtEhYEyzsiZdp3w==" algorithmName="SHA-512" password="CC35"/>
  <autoFilter ref="C119:K13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Modrá Petra, DiS.</dc:creator>
  <cp:lastModifiedBy>Modrá Petra, DiS.</cp:lastModifiedBy>
  <dcterms:created xsi:type="dcterms:W3CDTF">2023-05-30T07:59:01Z</dcterms:created>
  <dcterms:modified xsi:type="dcterms:W3CDTF">2023-05-30T07:59:06Z</dcterms:modified>
</cp:coreProperties>
</file>